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trina.bunjaku\Google Drive\UBT STATS\01_Statistikat e Llogarive Kombëtare\BPV në qasjen e shpenzimeve\"/>
    </mc:Choice>
  </mc:AlternateContent>
  <bookViews>
    <workbookView xWindow="120" yWindow="105" windowWidth="15480" windowHeight="11250"/>
  </bookViews>
  <sheets>
    <sheet name="Tabela 1" sheetId="1" r:id="rId1"/>
  </sheets>
  <calcPr calcId="162913"/>
</workbook>
</file>

<file path=xl/calcChain.xml><?xml version="1.0" encoding="utf-8"?>
<calcChain xmlns="http://schemas.openxmlformats.org/spreadsheetml/2006/main">
  <c r="G17" i="1" l="1"/>
  <c r="E18" i="1"/>
  <c r="C18" i="1" s="1"/>
  <c r="K15" i="1"/>
  <c r="N18" i="1"/>
  <c r="B18" i="1" l="1"/>
  <c r="B17" i="1"/>
  <c r="O17" i="1"/>
  <c r="N17" i="1" s="1"/>
  <c r="E17" i="1"/>
  <c r="C17" i="1" s="1"/>
  <c r="G16" i="1" l="1"/>
  <c r="E16" i="1" s="1"/>
  <c r="C9" i="1"/>
  <c r="B9" i="1" s="1"/>
  <c r="C13" i="1"/>
  <c r="B13" i="1" s="1"/>
  <c r="C14" i="1"/>
  <c r="G15" i="1"/>
  <c r="E15" i="1"/>
  <c r="C15" i="1" s="1"/>
  <c r="B15" i="1" s="1"/>
  <c r="E7" i="1"/>
  <c r="C7" i="1" s="1"/>
  <c r="B7" i="1" s="1"/>
  <c r="G4" i="1"/>
  <c r="G5" i="1"/>
  <c r="E5" i="1" s="1"/>
  <c r="C5" i="1" s="1"/>
  <c r="B5" i="1" s="1"/>
  <c r="G6" i="1"/>
  <c r="E6" i="1" s="1"/>
  <c r="C6" i="1" s="1"/>
  <c r="B6" i="1" s="1"/>
  <c r="G7" i="1"/>
  <c r="G8" i="1"/>
  <c r="E8" i="1" s="1"/>
  <c r="C8" i="1" s="1"/>
  <c r="B8" i="1" s="1"/>
  <c r="G9" i="1"/>
  <c r="G10" i="1"/>
  <c r="E10" i="1" s="1"/>
  <c r="C10" i="1" s="1"/>
  <c r="G11" i="1"/>
  <c r="E11" i="1" s="1"/>
  <c r="C11" i="1" s="1"/>
  <c r="G12" i="1"/>
  <c r="E12" i="1" s="1"/>
  <c r="C12" i="1" s="1"/>
  <c r="G13" i="1"/>
  <c r="G14" i="1"/>
  <c r="E4" i="1"/>
  <c r="O16" i="1"/>
  <c r="N16" i="1" s="1"/>
  <c r="N13" i="1"/>
  <c r="N8" i="1"/>
  <c r="N6" i="1"/>
  <c r="N5" i="1"/>
  <c r="O13" i="1"/>
  <c r="O12" i="1"/>
  <c r="O11" i="1"/>
  <c r="N11" i="1" s="1"/>
  <c r="O10" i="1"/>
  <c r="O7" i="1"/>
  <c r="O5" i="1"/>
  <c r="O4" i="1"/>
  <c r="N4" i="1" s="1"/>
  <c r="B4" i="1" s="1"/>
  <c r="K9" i="1"/>
  <c r="K10" i="1"/>
  <c r="K11" i="1"/>
  <c r="K12" i="1"/>
  <c r="K13" i="1"/>
  <c r="K8" i="1"/>
  <c r="K6" i="1"/>
  <c r="K5" i="1"/>
  <c r="B16" i="1" l="1"/>
</calcChain>
</file>

<file path=xl/sharedStrings.xml><?xml version="1.0" encoding="utf-8"?>
<sst xmlns="http://schemas.openxmlformats.org/spreadsheetml/2006/main" count="25" uniqueCount="24">
  <si>
    <t>BPV me çmime aktuale</t>
  </si>
  <si>
    <t>Shpenzimet e konsumit final</t>
  </si>
  <si>
    <t>Shpenzimet e konsumit final të ekonomive shtëpiake</t>
  </si>
  <si>
    <t>Shpenzimet e konsumit final të Qeverisë</t>
  </si>
  <si>
    <t>Qeveria e Kosovës</t>
  </si>
  <si>
    <t>Donatorët (pagat)</t>
  </si>
  <si>
    <t>Të punësuar të huaj</t>
  </si>
  <si>
    <t>Të punësuar vendor</t>
  </si>
  <si>
    <t>Shpenzimet e konsumit final të IJPSHESH</t>
  </si>
  <si>
    <t>Formimi i bruto kapitalit</t>
  </si>
  <si>
    <t>Formimi i bruto kapitalit fiks</t>
  </si>
  <si>
    <t>Ndryshimet në inventar</t>
  </si>
  <si>
    <t>Eksporti neto</t>
  </si>
  <si>
    <t>Eksporti i mallrave dhe shërbimeve</t>
  </si>
  <si>
    <t>Eksporti i mallrave</t>
  </si>
  <si>
    <t>Eksporti i shërbimeve</t>
  </si>
  <si>
    <t>Importi i mallrave dhe shërbimeve</t>
  </si>
  <si>
    <t>Importi i mallrave</t>
  </si>
  <si>
    <t>Importi i shërbimeve</t>
  </si>
  <si>
    <t>BPV për kokë banori (Euro)</t>
  </si>
  <si>
    <t xml:space="preserve">Burimi: Agjencia e Statistikave të Kosovës. </t>
  </si>
  <si>
    <t>(në miliona €)</t>
  </si>
  <si>
    <t>:</t>
  </si>
  <si>
    <t>Tabela 1: Bruto Produkti Vendor me çmime aktuale 2004-2018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</si>
</sst>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8" xfId="0" applyFont="1" applyBorder="1" applyAlignment="1">
      <alignment horizontal="left"/>
    </xf>
    <xf numFmtId="0" fontId="1" fillId="0" borderId="19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applyFont="1"/>
    <xf numFmtId="0" fontId="1" fillId="0" borderId="21" xfId="0" applyFont="1" applyBorder="1"/>
    <xf numFmtId="0" fontId="1" fillId="0" borderId="0" xfId="0" applyFont="1" applyBorder="1"/>
    <xf numFmtId="0" fontId="2" fillId="0" borderId="0" xfId="0" applyFont="1" applyBorder="1"/>
    <xf numFmtId="0" fontId="2" fillId="0" borderId="22" xfId="0" applyFont="1" applyBorder="1"/>
    <xf numFmtId="0" fontId="1" fillId="2" borderId="23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24" xfId="0" applyFont="1" applyFill="1" applyBorder="1" applyAlignment="1">
      <alignment horizontal="left" vertical="top" wrapText="1"/>
    </xf>
    <xf numFmtId="0" fontId="2" fillId="0" borderId="25" xfId="0" applyFont="1" applyBorder="1" applyAlignment="1">
      <alignment horizontal="right" wrapText="1"/>
    </xf>
    <xf numFmtId="165" fontId="3" fillId="0" borderId="14" xfId="0" applyNumberFormat="1" applyFont="1" applyBorder="1" applyAlignment="1">
      <alignment horizontal="right" vertical="center" wrapText="1"/>
    </xf>
    <xf numFmtId="165" fontId="1" fillId="0" borderId="15" xfId="0" applyNumberFormat="1" applyFont="1" applyBorder="1" applyAlignment="1">
      <alignment horizontal="right" vertical="center"/>
    </xf>
    <xf numFmtId="165" fontId="2" fillId="0" borderId="16" xfId="0" applyNumberFormat="1" applyFont="1" applyBorder="1" applyAlignment="1">
      <alignment horizontal="right" vertical="center"/>
    </xf>
    <xf numFmtId="165" fontId="2" fillId="0" borderId="17" xfId="0" applyNumberFormat="1" applyFont="1" applyBorder="1" applyAlignment="1">
      <alignment horizontal="right" vertical="center"/>
    </xf>
    <xf numFmtId="165" fontId="2" fillId="0" borderId="15" xfId="0" applyNumberFormat="1" applyFont="1" applyBorder="1" applyAlignment="1">
      <alignment horizontal="right" vertical="center"/>
    </xf>
    <xf numFmtId="165" fontId="1" fillId="0" borderId="17" xfId="0" applyNumberFormat="1" applyFont="1" applyBorder="1" applyAlignment="1">
      <alignment horizontal="right" vertical="center"/>
    </xf>
    <xf numFmtId="165" fontId="1" fillId="0" borderId="26" xfId="0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right" wrapText="1"/>
    </xf>
    <xf numFmtId="165" fontId="3" fillId="0" borderId="13" xfId="0" applyNumberFormat="1" applyFont="1" applyBorder="1" applyAlignment="1">
      <alignment horizontal="right" vertical="center" wrapText="1"/>
    </xf>
    <xf numFmtId="165" fontId="2" fillId="0" borderId="7" xfId="0" applyNumberFormat="1" applyFont="1" applyBorder="1" applyAlignment="1">
      <alignment horizontal="right" vertical="center"/>
    </xf>
    <xf numFmtId="165" fontId="2" fillId="0" borderId="8" xfId="0" applyNumberFormat="1" applyFont="1" applyBorder="1" applyAlignment="1">
      <alignment horizontal="right" vertical="center"/>
    </xf>
    <xf numFmtId="165" fontId="2" fillId="0" borderId="9" xfId="0" applyNumberFormat="1" applyFont="1" applyBorder="1" applyAlignment="1">
      <alignment horizontal="right" vertical="center"/>
    </xf>
    <xf numFmtId="165" fontId="1" fillId="0" borderId="8" xfId="0" applyNumberFormat="1" applyFont="1" applyBorder="1" applyAlignment="1">
      <alignment horizontal="right" vertical="center"/>
    </xf>
    <xf numFmtId="165" fontId="1" fillId="0" borderId="28" xfId="0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right" wrapText="1"/>
    </xf>
    <xf numFmtId="165" fontId="2" fillId="0" borderId="10" xfId="0" applyNumberFormat="1" applyFont="1" applyBorder="1" applyAlignment="1">
      <alignment horizontal="right" vertical="center"/>
    </xf>
    <xf numFmtId="165" fontId="2" fillId="0" borderId="11" xfId="0" applyNumberFormat="1" applyFont="1" applyBorder="1" applyAlignment="1">
      <alignment horizontal="right" vertical="center"/>
    </xf>
    <xf numFmtId="165" fontId="2" fillId="0" borderId="12" xfId="0" applyNumberFormat="1" applyFont="1" applyBorder="1" applyAlignment="1">
      <alignment horizontal="right" vertical="center"/>
    </xf>
    <xf numFmtId="165" fontId="1" fillId="0" borderId="4" xfId="0" applyNumberFormat="1" applyFont="1" applyBorder="1" applyAlignment="1">
      <alignment horizontal="right" vertical="center"/>
    </xf>
    <xf numFmtId="165" fontId="2" fillId="0" borderId="6" xfId="0" applyNumberFormat="1" applyFont="1" applyBorder="1" applyAlignment="1">
      <alignment horizontal="right" vertical="center"/>
    </xf>
    <xf numFmtId="165" fontId="2" fillId="0" borderId="4" xfId="0" applyNumberFormat="1" applyFont="1" applyBorder="1" applyAlignment="1">
      <alignment horizontal="right" vertical="center"/>
    </xf>
    <xf numFmtId="165" fontId="1" fillId="0" borderId="30" xfId="0" applyNumberFormat="1" applyFont="1" applyBorder="1" applyAlignment="1">
      <alignment horizontal="right" vertical="center"/>
    </xf>
    <xf numFmtId="0" fontId="4" fillId="0" borderId="27" xfId="0" applyFont="1" applyBorder="1" applyAlignment="1">
      <alignment horizontal="right" wrapText="1"/>
    </xf>
    <xf numFmtId="165" fontId="4" fillId="0" borderId="7" xfId="0" applyNumberFormat="1" applyFont="1" applyBorder="1" applyAlignment="1">
      <alignment horizontal="right" vertical="center"/>
    </xf>
    <xf numFmtId="165" fontId="4" fillId="0" borderId="8" xfId="0" applyNumberFormat="1" applyFont="1" applyBorder="1" applyAlignment="1">
      <alignment horizontal="right" vertical="center"/>
    </xf>
    <xf numFmtId="165" fontId="4" fillId="0" borderId="9" xfId="0" applyNumberFormat="1" applyFont="1" applyBorder="1" applyAlignment="1">
      <alignment horizontal="right" vertical="center"/>
    </xf>
    <xf numFmtId="165" fontId="3" fillId="0" borderId="8" xfId="0" applyNumberFormat="1" applyFont="1" applyBorder="1" applyAlignment="1">
      <alignment horizontal="right" vertical="center"/>
    </xf>
    <xf numFmtId="165" fontId="3" fillId="0" borderId="28" xfId="0" applyNumberFormat="1" applyFont="1" applyBorder="1" applyAlignment="1">
      <alignment horizontal="right" vertical="center"/>
    </xf>
    <xf numFmtId="165" fontId="2" fillId="0" borderId="5" xfId="0" applyNumberFormat="1" applyFont="1" applyBorder="1" applyAlignment="1">
      <alignment horizontal="right" vertical="center"/>
    </xf>
    <xf numFmtId="165" fontId="1" fillId="0" borderId="31" xfId="0" applyNumberFormat="1" applyFont="1" applyBorder="1" applyAlignment="1">
      <alignment horizontal="right" vertical="center"/>
    </xf>
    <xf numFmtId="0" fontId="2" fillId="0" borderId="21" xfId="0" applyFont="1" applyBorder="1" applyAlignment="1">
      <alignment horizontal="right" wrapText="1"/>
    </xf>
    <xf numFmtId="165" fontId="1" fillId="0" borderId="11" xfId="0" applyNumberFormat="1" applyFont="1" applyBorder="1" applyAlignment="1">
      <alignment horizontal="right" vertical="center"/>
    </xf>
    <xf numFmtId="165" fontId="1" fillId="0" borderId="33" xfId="0" applyNumberFormat="1" applyFont="1" applyBorder="1" applyAlignment="1">
      <alignment horizontal="right" vertical="center"/>
    </xf>
    <xf numFmtId="165" fontId="2" fillId="0" borderId="32" xfId="0" applyNumberFormat="1" applyFont="1" applyBorder="1" applyAlignment="1">
      <alignment horizontal="right" vertical="center"/>
    </xf>
    <xf numFmtId="165" fontId="1" fillId="0" borderId="32" xfId="0" applyNumberFormat="1" applyFont="1" applyBorder="1" applyAlignment="1">
      <alignment horizontal="right" vertical="center"/>
    </xf>
    <xf numFmtId="165" fontId="2" fillId="0" borderId="34" xfId="0" applyNumberFormat="1" applyFont="1" applyBorder="1" applyAlignment="1">
      <alignment horizontal="right" vertical="center"/>
    </xf>
    <xf numFmtId="165" fontId="1" fillId="0" borderId="35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wrapText="1"/>
    </xf>
    <xf numFmtId="1" fontId="3" fillId="0" borderId="0" xfId="0" applyNumberFormat="1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left" vertical="center"/>
    </xf>
    <xf numFmtId="0" fontId="5" fillId="0" borderId="0" xfId="0" applyFont="1"/>
    <xf numFmtId="165" fontId="1" fillId="0" borderId="36" xfId="0" applyNumberFormat="1" applyFont="1" applyBorder="1" applyAlignment="1">
      <alignment horizontal="right" vertical="center"/>
    </xf>
    <xf numFmtId="165" fontId="2" fillId="0" borderId="0" xfId="0" applyNumberFormat="1" applyFont="1" applyBorder="1"/>
    <xf numFmtId="165" fontId="1" fillId="0" borderId="6" xfId="0" applyNumberFormat="1" applyFont="1" applyBorder="1" applyAlignment="1">
      <alignment horizontal="right" vertical="center"/>
    </xf>
    <xf numFmtId="165" fontId="1" fillId="0" borderId="10" xfId="0" applyNumberFormat="1" applyFont="1" applyBorder="1" applyAlignment="1">
      <alignment horizontal="right" vertical="center"/>
    </xf>
    <xf numFmtId="0" fontId="2" fillId="0" borderId="38" xfId="0" applyFont="1" applyBorder="1" applyAlignment="1">
      <alignment horizontal="right" wrapText="1"/>
    </xf>
    <xf numFmtId="165" fontId="3" fillId="0" borderId="37" xfId="0" applyNumberFormat="1" applyFont="1" applyBorder="1" applyAlignment="1">
      <alignment horizontal="right" vertical="center" wrapText="1"/>
    </xf>
    <xf numFmtId="165" fontId="3" fillId="0" borderId="39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5" x14ac:dyDescent="0.25"/>
  <cols>
    <col min="1" max="21" width="15.7109375" customWidth="1"/>
  </cols>
  <sheetData>
    <row r="1" spans="1:21" s="5" customFormat="1" x14ac:dyDescent="0.25">
      <c r="A1" s="1" t="s">
        <v>23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</row>
    <row r="2" spans="1:21" s="5" customFormat="1" x14ac:dyDescent="0.25">
      <c r="A2" s="6" t="s">
        <v>21</v>
      </c>
      <c r="B2" s="7"/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9"/>
    </row>
    <row r="3" spans="1:21" s="5" customFormat="1" ht="57" x14ac:dyDescent="0.25">
      <c r="A3" s="10"/>
      <c r="B3" s="11" t="s">
        <v>0</v>
      </c>
      <c r="C3" s="12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6</v>
      </c>
      <c r="I3" s="11" t="s">
        <v>7</v>
      </c>
      <c r="J3" s="11" t="s">
        <v>8</v>
      </c>
      <c r="K3" s="11" t="s">
        <v>9</v>
      </c>
      <c r="L3" s="11" t="s">
        <v>10</v>
      </c>
      <c r="M3" s="11" t="s">
        <v>11</v>
      </c>
      <c r="N3" s="11" t="s">
        <v>12</v>
      </c>
      <c r="O3" s="11" t="s">
        <v>13</v>
      </c>
      <c r="P3" s="11" t="s">
        <v>14</v>
      </c>
      <c r="Q3" s="11" t="s">
        <v>15</v>
      </c>
      <c r="R3" s="11" t="s">
        <v>16</v>
      </c>
      <c r="S3" s="11" t="s">
        <v>17</v>
      </c>
      <c r="T3" s="13" t="s">
        <v>18</v>
      </c>
      <c r="U3" s="14" t="s">
        <v>19</v>
      </c>
    </row>
    <row r="4" spans="1:21" s="5" customFormat="1" x14ac:dyDescent="0.25">
      <c r="A4" s="15">
        <v>2004</v>
      </c>
      <c r="B4" s="16">
        <f t="shared" ref="B4:B9" si="0">C4+K4+N4</f>
        <v>2911.7999999999997</v>
      </c>
      <c r="C4" s="17">
        <v>3212.7</v>
      </c>
      <c r="D4" s="18">
        <v>2487.6</v>
      </c>
      <c r="E4" s="19">
        <f>F4+G4</f>
        <v>701.5</v>
      </c>
      <c r="F4" s="20">
        <v>355.5</v>
      </c>
      <c r="G4" s="19">
        <f t="shared" ref="G4:G16" si="1">H4+I4</f>
        <v>346</v>
      </c>
      <c r="H4" s="20">
        <v>247.8</v>
      </c>
      <c r="I4" s="19">
        <v>98.2</v>
      </c>
      <c r="J4" s="20">
        <v>23.5</v>
      </c>
      <c r="K4" s="21">
        <v>701.2</v>
      </c>
      <c r="L4" s="20">
        <v>583.6</v>
      </c>
      <c r="M4" s="19">
        <v>117.7</v>
      </c>
      <c r="N4" s="21">
        <f>O4-R4</f>
        <v>-1002.0999999999999</v>
      </c>
      <c r="O4" s="20">
        <f>SUM(P4:Q4)</f>
        <v>310</v>
      </c>
      <c r="P4" s="19">
        <v>63.8</v>
      </c>
      <c r="Q4" s="20">
        <v>246.2</v>
      </c>
      <c r="R4" s="19">
        <v>1312.1</v>
      </c>
      <c r="S4" s="20">
        <v>1046.9000000000001</v>
      </c>
      <c r="T4" s="18">
        <v>265.2</v>
      </c>
      <c r="U4" s="22">
        <v>1813</v>
      </c>
    </row>
    <row r="5" spans="1:21" s="5" customFormat="1" x14ac:dyDescent="0.25">
      <c r="A5" s="23">
        <v>2005</v>
      </c>
      <c r="B5" s="24">
        <f t="shared" si="0"/>
        <v>3002.7999999999997</v>
      </c>
      <c r="C5" s="58">
        <f t="shared" ref="C5:C18" si="2">SUM(D5,E5,J5)</f>
        <v>3367.6</v>
      </c>
      <c r="D5" s="25">
        <v>2638.4</v>
      </c>
      <c r="E5" s="26">
        <f>F5+G5</f>
        <v>705.5</v>
      </c>
      <c r="F5" s="27">
        <v>329.2</v>
      </c>
      <c r="G5" s="32">
        <f t="shared" si="1"/>
        <v>376.29999999999995</v>
      </c>
      <c r="H5" s="27">
        <v>258.39999999999998</v>
      </c>
      <c r="I5" s="26">
        <v>117.9</v>
      </c>
      <c r="J5" s="27">
        <v>23.7</v>
      </c>
      <c r="K5" s="28">
        <f>SUM(L5:M5)</f>
        <v>722.19999999999993</v>
      </c>
      <c r="L5" s="27">
        <v>592.79999999999995</v>
      </c>
      <c r="M5" s="26">
        <v>129.4</v>
      </c>
      <c r="N5" s="28">
        <f>O5-R5</f>
        <v>-1087</v>
      </c>
      <c r="O5" s="27">
        <f>SUM(P5:Q5)</f>
        <v>332.8</v>
      </c>
      <c r="P5" s="26">
        <v>67.8</v>
      </c>
      <c r="Q5" s="26">
        <v>265</v>
      </c>
      <c r="R5" s="26">
        <v>1419.8</v>
      </c>
      <c r="S5" s="27">
        <v>1146.3</v>
      </c>
      <c r="T5" s="25">
        <v>273.5</v>
      </c>
      <c r="U5" s="29">
        <v>1834</v>
      </c>
    </row>
    <row r="6" spans="1:21" s="5" customFormat="1" x14ac:dyDescent="0.25">
      <c r="A6" s="15">
        <v>2006</v>
      </c>
      <c r="B6" s="24">
        <f t="shared" si="0"/>
        <v>3120.4</v>
      </c>
      <c r="C6" s="58">
        <f t="shared" si="2"/>
        <v>3466.2000000000003</v>
      </c>
      <c r="D6" s="25">
        <v>2770.8</v>
      </c>
      <c r="E6" s="26">
        <f>F6+G6</f>
        <v>670.59999999999991</v>
      </c>
      <c r="F6" s="27">
        <v>340.8</v>
      </c>
      <c r="G6" s="32">
        <f t="shared" si="1"/>
        <v>329.79999999999995</v>
      </c>
      <c r="H6" s="27">
        <v>213.2</v>
      </c>
      <c r="I6" s="26">
        <v>116.6</v>
      </c>
      <c r="J6" s="27">
        <v>24.8</v>
      </c>
      <c r="K6" s="28">
        <f>SUM(L6:M6)</f>
        <v>798.3</v>
      </c>
      <c r="L6" s="27">
        <v>657.1</v>
      </c>
      <c r="M6" s="26">
        <v>141.19999999999999</v>
      </c>
      <c r="N6" s="28">
        <f>O6-R6</f>
        <v>-1144.0999999999999</v>
      </c>
      <c r="O6" s="27">
        <v>441.4</v>
      </c>
      <c r="P6" s="26">
        <v>122.5</v>
      </c>
      <c r="Q6" s="27">
        <v>319</v>
      </c>
      <c r="R6" s="26">
        <v>1585.5</v>
      </c>
      <c r="S6" s="27">
        <v>1295.5999999999999</v>
      </c>
      <c r="T6" s="25">
        <v>289.89999999999998</v>
      </c>
      <c r="U6" s="29">
        <v>1875</v>
      </c>
    </row>
    <row r="7" spans="1:21" s="5" customFormat="1" x14ac:dyDescent="0.25">
      <c r="A7" s="30">
        <v>2007</v>
      </c>
      <c r="B7" s="24">
        <f t="shared" si="0"/>
        <v>3460.8</v>
      </c>
      <c r="C7" s="58">
        <f t="shared" si="2"/>
        <v>3810.6</v>
      </c>
      <c r="D7" s="31">
        <v>3145.9</v>
      </c>
      <c r="E7" s="26">
        <f>F7+G7</f>
        <v>641.6</v>
      </c>
      <c r="F7" s="33">
        <v>327.3</v>
      </c>
      <c r="G7" s="32">
        <f t="shared" si="1"/>
        <v>314.3</v>
      </c>
      <c r="H7" s="33">
        <v>196.9</v>
      </c>
      <c r="I7" s="32">
        <v>117.4</v>
      </c>
      <c r="J7" s="33">
        <v>23.1</v>
      </c>
      <c r="K7" s="34">
        <v>892.5</v>
      </c>
      <c r="L7" s="33">
        <v>744.3</v>
      </c>
      <c r="M7" s="32">
        <v>148.30000000000001</v>
      </c>
      <c r="N7" s="34">
        <v>-1242.3</v>
      </c>
      <c r="O7" s="35">
        <f>SUM(P7:Q7)</f>
        <v>547.09999999999991</v>
      </c>
      <c r="P7" s="32">
        <v>177.2</v>
      </c>
      <c r="Q7" s="33">
        <v>369.9</v>
      </c>
      <c r="R7" s="36">
        <v>1789.5</v>
      </c>
      <c r="S7" s="33">
        <v>1530.1</v>
      </c>
      <c r="T7" s="31">
        <v>259.39999999999998</v>
      </c>
      <c r="U7" s="37">
        <v>2046</v>
      </c>
    </row>
    <row r="8" spans="1:21" s="5" customFormat="1" x14ac:dyDescent="0.25">
      <c r="A8" s="23">
        <v>2008</v>
      </c>
      <c r="B8" s="24">
        <f t="shared" si="0"/>
        <v>3882.8</v>
      </c>
      <c r="C8" s="58">
        <f t="shared" si="2"/>
        <v>4172.3</v>
      </c>
      <c r="D8" s="25">
        <v>3488.9</v>
      </c>
      <c r="E8" s="26">
        <f>F8+G8</f>
        <v>659.8</v>
      </c>
      <c r="F8" s="27">
        <v>358</v>
      </c>
      <c r="G8" s="32">
        <f t="shared" si="1"/>
        <v>301.8</v>
      </c>
      <c r="H8" s="27">
        <v>196.9</v>
      </c>
      <c r="I8" s="26">
        <v>104.9</v>
      </c>
      <c r="J8" s="27">
        <v>23.6</v>
      </c>
      <c r="K8" s="28">
        <f>SUM(L8:M8)</f>
        <v>1208.7</v>
      </c>
      <c r="L8" s="27">
        <v>1052.7</v>
      </c>
      <c r="M8" s="26">
        <v>156</v>
      </c>
      <c r="N8" s="28">
        <f>O8-R8</f>
        <v>-1498.1999999999998</v>
      </c>
      <c r="O8" s="27">
        <v>608.9</v>
      </c>
      <c r="P8" s="26">
        <v>216.6</v>
      </c>
      <c r="Q8" s="27">
        <v>392.4</v>
      </c>
      <c r="R8" s="26">
        <v>2107.1</v>
      </c>
      <c r="S8" s="27">
        <v>1866.3</v>
      </c>
      <c r="T8" s="25">
        <v>240.8</v>
      </c>
      <c r="U8" s="29">
        <v>2258</v>
      </c>
    </row>
    <row r="9" spans="1:21" s="5" customFormat="1" x14ac:dyDescent="0.25">
      <c r="A9" s="23">
        <v>2009</v>
      </c>
      <c r="B9" s="24">
        <f t="shared" si="0"/>
        <v>4069.6</v>
      </c>
      <c r="C9" s="58">
        <f t="shared" si="2"/>
        <v>4221.6000000000004</v>
      </c>
      <c r="D9" s="25">
        <v>3528.5</v>
      </c>
      <c r="E9" s="26">
        <v>668.1</v>
      </c>
      <c r="F9" s="27">
        <v>407.2</v>
      </c>
      <c r="G9" s="32">
        <f t="shared" si="1"/>
        <v>260.79999999999995</v>
      </c>
      <c r="H9" s="27">
        <v>178.7</v>
      </c>
      <c r="I9" s="26">
        <v>82.1</v>
      </c>
      <c r="J9" s="27">
        <v>25</v>
      </c>
      <c r="K9" s="28">
        <f t="shared" ref="K9:K13" si="3">SUM(L9:M9)</f>
        <v>1267.3999999999999</v>
      </c>
      <c r="L9" s="27">
        <v>1129.8</v>
      </c>
      <c r="M9" s="26">
        <v>137.6</v>
      </c>
      <c r="N9" s="28">
        <v>-1419.4</v>
      </c>
      <c r="O9" s="27">
        <v>694.9</v>
      </c>
      <c r="P9" s="26">
        <v>177.2</v>
      </c>
      <c r="Q9" s="27">
        <v>517.6</v>
      </c>
      <c r="R9" s="26">
        <v>2114.1999999999998</v>
      </c>
      <c r="S9" s="27">
        <v>1828.9</v>
      </c>
      <c r="T9" s="25">
        <v>285.3</v>
      </c>
      <c r="U9" s="29">
        <v>2329</v>
      </c>
    </row>
    <row r="10" spans="1:21" s="5" customFormat="1" x14ac:dyDescent="0.25">
      <c r="A10" s="15">
        <v>2010</v>
      </c>
      <c r="B10" s="24">
        <v>4402</v>
      </c>
      <c r="C10" s="58">
        <f t="shared" si="2"/>
        <v>4516.5</v>
      </c>
      <c r="D10" s="25">
        <v>3768.2</v>
      </c>
      <c r="E10" s="36">
        <f>F10+G10</f>
        <v>722.3</v>
      </c>
      <c r="F10" s="27">
        <v>495.7</v>
      </c>
      <c r="G10" s="32">
        <f t="shared" si="1"/>
        <v>226.60000000000002</v>
      </c>
      <c r="H10" s="27">
        <v>157.4</v>
      </c>
      <c r="I10" s="26">
        <v>69.2</v>
      </c>
      <c r="J10" s="27">
        <v>26</v>
      </c>
      <c r="K10" s="28">
        <f t="shared" si="3"/>
        <v>1450.6000000000001</v>
      </c>
      <c r="L10" s="27">
        <v>1301.2</v>
      </c>
      <c r="M10" s="26">
        <v>149.4</v>
      </c>
      <c r="N10" s="34">
        <v>-1565.2</v>
      </c>
      <c r="O10" s="35">
        <f>SUM(P10:Q10)</f>
        <v>878</v>
      </c>
      <c r="P10" s="26">
        <v>305</v>
      </c>
      <c r="Q10" s="27">
        <v>573</v>
      </c>
      <c r="R10" s="36">
        <v>2443.1</v>
      </c>
      <c r="S10" s="27">
        <v>2057.1</v>
      </c>
      <c r="T10" s="25">
        <v>386.1</v>
      </c>
      <c r="U10" s="29">
        <v>2480</v>
      </c>
    </row>
    <row r="11" spans="1:21" s="5" customFormat="1" x14ac:dyDescent="0.25">
      <c r="A11" s="38">
        <v>2011</v>
      </c>
      <c r="B11" s="24">
        <v>4814.1000000000004</v>
      </c>
      <c r="C11" s="58">
        <f t="shared" si="2"/>
        <v>4975.5</v>
      </c>
      <c r="D11" s="39">
        <v>4142.3</v>
      </c>
      <c r="E11" s="36">
        <f>F11+G11</f>
        <v>802.09999999999991</v>
      </c>
      <c r="F11" s="41">
        <v>578.4</v>
      </c>
      <c r="G11" s="32">
        <f t="shared" si="1"/>
        <v>223.7</v>
      </c>
      <c r="H11" s="41">
        <v>155.5</v>
      </c>
      <c r="I11" s="40">
        <v>68.2</v>
      </c>
      <c r="J11" s="41">
        <v>31.1</v>
      </c>
      <c r="K11" s="28">
        <f t="shared" si="3"/>
        <v>1632.4</v>
      </c>
      <c r="L11" s="41">
        <v>1475.9</v>
      </c>
      <c r="M11" s="40">
        <v>156.5</v>
      </c>
      <c r="N11" s="42">
        <f>O11-R11</f>
        <v>-1793.2999999999997</v>
      </c>
      <c r="O11" s="35">
        <f>SUM(P11:Q11)</f>
        <v>943.4</v>
      </c>
      <c r="P11" s="40">
        <v>324.89999999999998</v>
      </c>
      <c r="Q11" s="41">
        <v>618.5</v>
      </c>
      <c r="R11" s="40">
        <v>2736.7</v>
      </c>
      <c r="S11" s="41">
        <v>2383.9</v>
      </c>
      <c r="T11" s="39">
        <v>352.8</v>
      </c>
      <c r="U11" s="43">
        <v>2672</v>
      </c>
    </row>
    <row r="12" spans="1:21" s="5" customFormat="1" x14ac:dyDescent="0.25">
      <c r="A12" s="15">
        <v>2012</v>
      </c>
      <c r="B12" s="63">
        <v>5058.8999999999996</v>
      </c>
      <c r="C12" s="58">
        <f t="shared" si="2"/>
        <v>5320.4000000000005</v>
      </c>
      <c r="D12" s="44">
        <v>4458.1000000000004</v>
      </c>
      <c r="E12" s="36">
        <f>F12+G12</f>
        <v>842.1</v>
      </c>
      <c r="F12" s="35">
        <v>625</v>
      </c>
      <c r="G12" s="32">
        <f t="shared" si="1"/>
        <v>217.10000000000002</v>
      </c>
      <c r="H12" s="35">
        <v>150.9</v>
      </c>
      <c r="I12" s="36">
        <v>66.2</v>
      </c>
      <c r="J12" s="35">
        <v>20.2</v>
      </c>
      <c r="K12" s="28">
        <f t="shared" si="3"/>
        <v>1465.1</v>
      </c>
      <c r="L12" s="35">
        <v>1316.8</v>
      </c>
      <c r="M12" s="36">
        <v>148.30000000000001</v>
      </c>
      <c r="N12" s="28">
        <v>-1726.8</v>
      </c>
      <c r="O12" s="35">
        <f>SUM(P12:Q12)</f>
        <v>922.1</v>
      </c>
      <c r="P12" s="36">
        <v>287</v>
      </c>
      <c r="Q12" s="35">
        <v>635.1</v>
      </c>
      <c r="R12" s="26">
        <v>2648.8</v>
      </c>
      <c r="S12" s="35">
        <v>2360</v>
      </c>
      <c r="T12" s="44">
        <v>288.8</v>
      </c>
      <c r="U12" s="45">
        <v>2799</v>
      </c>
    </row>
    <row r="13" spans="1:21" s="5" customFormat="1" x14ac:dyDescent="0.25">
      <c r="A13" s="46">
        <v>2013</v>
      </c>
      <c r="B13" s="63">
        <f>C13+K13+N13</f>
        <v>5326.5999999999985</v>
      </c>
      <c r="C13" s="58">
        <f t="shared" si="2"/>
        <v>5539.2999999999993</v>
      </c>
      <c r="D13" s="32">
        <v>4652.3999999999996</v>
      </c>
      <c r="E13" s="32">
        <v>863.9</v>
      </c>
      <c r="F13" s="32">
        <v>658.8</v>
      </c>
      <c r="G13" s="32">
        <f t="shared" si="1"/>
        <v>205.2</v>
      </c>
      <c r="H13" s="32">
        <v>142.6</v>
      </c>
      <c r="I13" s="32">
        <v>62.6</v>
      </c>
      <c r="J13" s="32">
        <v>23</v>
      </c>
      <c r="K13" s="28">
        <f t="shared" si="3"/>
        <v>1470.8999999999999</v>
      </c>
      <c r="L13" s="32">
        <v>1322.6</v>
      </c>
      <c r="M13" s="32">
        <v>148.30000000000001</v>
      </c>
      <c r="N13" s="47">
        <f>O13-R13</f>
        <v>-1683.6</v>
      </c>
      <c r="O13" s="35">
        <f>SUM(P13:Q13)</f>
        <v>927.1</v>
      </c>
      <c r="P13" s="32">
        <v>305.10000000000002</v>
      </c>
      <c r="Q13" s="32">
        <v>622</v>
      </c>
      <c r="R13" s="32">
        <v>2610.6999999999998</v>
      </c>
      <c r="S13" s="32">
        <v>2297.1</v>
      </c>
      <c r="T13" s="31">
        <v>313.7</v>
      </c>
      <c r="U13" s="37">
        <v>2935</v>
      </c>
    </row>
    <row r="14" spans="1:21" s="5" customFormat="1" x14ac:dyDescent="0.25">
      <c r="A14" s="30">
        <v>2014</v>
      </c>
      <c r="B14" s="63">
        <v>5567.5</v>
      </c>
      <c r="C14" s="58">
        <f t="shared" si="2"/>
        <v>5731.4</v>
      </c>
      <c r="D14" s="47">
        <v>4802.2</v>
      </c>
      <c r="E14" s="32">
        <v>910.4</v>
      </c>
      <c r="F14" s="32">
        <v>723.5</v>
      </c>
      <c r="G14" s="32">
        <f t="shared" si="1"/>
        <v>186.8</v>
      </c>
      <c r="H14" s="32">
        <v>129.80000000000001</v>
      </c>
      <c r="I14" s="32">
        <v>57</v>
      </c>
      <c r="J14" s="32">
        <v>18.8</v>
      </c>
      <c r="K14" s="47">
        <v>1434.9</v>
      </c>
      <c r="L14" s="32">
        <v>1293.8</v>
      </c>
      <c r="M14" s="32">
        <v>141</v>
      </c>
      <c r="N14" s="47">
        <v>-1598.7</v>
      </c>
      <c r="O14" s="60">
        <v>1252.8</v>
      </c>
      <c r="P14" s="32">
        <v>324.3</v>
      </c>
      <c r="Q14" s="47">
        <v>928.6</v>
      </c>
      <c r="R14" s="47">
        <v>2851.6</v>
      </c>
      <c r="S14" s="32">
        <v>2382.9</v>
      </c>
      <c r="T14" s="61">
        <v>468.7</v>
      </c>
      <c r="U14" s="37">
        <v>3084</v>
      </c>
    </row>
    <row r="15" spans="1:21" s="5" customFormat="1" x14ac:dyDescent="0.25">
      <c r="A15" s="30">
        <v>2015</v>
      </c>
      <c r="B15" s="63">
        <f>C15+K15+N15</f>
        <v>5807.4999999999991</v>
      </c>
      <c r="C15" s="58">
        <f t="shared" si="2"/>
        <v>5858.4999999999991</v>
      </c>
      <c r="D15" s="47">
        <v>4942.8999999999996</v>
      </c>
      <c r="E15" s="32">
        <f>F15+G15</f>
        <v>893.90000000000009</v>
      </c>
      <c r="F15" s="32">
        <v>772.2</v>
      </c>
      <c r="G15" s="32">
        <f t="shared" si="1"/>
        <v>121.69999999999999</v>
      </c>
      <c r="H15" s="32">
        <v>84.6</v>
      </c>
      <c r="I15" s="32">
        <v>37.1</v>
      </c>
      <c r="J15" s="32">
        <v>21.7</v>
      </c>
      <c r="K15" s="47">
        <f>SUM(L15:M15)</f>
        <v>1601.3000000000002</v>
      </c>
      <c r="L15" s="32">
        <v>1498.9</v>
      </c>
      <c r="M15" s="32">
        <v>102.4</v>
      </c>
      <c r="N15" s="47">
        <v>-1652.3</v>
      </c>
      <c r="O15" s="60">
        <v>1273.9000000000001</v>
      </c>
      <c r="P15" s="32">
        <v>322.5</v>
      </c>
      <c r="Q15" s="47">
        <v>951.5</v>
      </c>
      <c r="R15" s="47">
        <v>2926.3</v>
      </c>
      <c r="S15" s="32">
        <v>2431.8000000000002</v>
      </c>
      <c r="T15" s="61">
        <v>494.5</v>
      </c>
      <c r="U15" s="37">
        <v>3277</v>
      </c>
    </row>
    <row r="16" spans="1:21" s="5" customFormat="1" x14ac:dyDescent="0.25">
      <c r="A16" s="30">
        <v>2016</v>
      </c>
      <c r="B16" s="63">
        <f>C16+K16+N16</f>
        <v>6070.1</v>
      </c>
      <c r="C16" s="58">
        <v>6072.1</v>
      </c>
      <c r="D16" s="32">
        <v>5194.1000000000004</v>
      </c>
      <c r="E16" s="32">
        <f>F16+G16</f>
        <v>853.90000000000009</v>
      </c>
      <c r="F16" s="32">
        <v>729.6</v>
      </c>
      <c r="G16" s="32">
        <f t="shared" si="1"/>
        <v>124.30000000000001</v>
      </c>
      <c r="H16" s="32">
        <v>86.4</v>
      </c>
      <c r="I16" s="32">
        <v>37.9</v>
      </c>
      <c r="J16" s="32">
        <v>24</v>
      </c>
      <c r="K16" s="47">
        <v>1650.1</v>
      </c>
      <c r="L16" s="32">
        <v>1550.4</v>
      </c>
      <c r="M16" s="32">
        <v>99.6</v>
      </c>
      <c r="N16" s="47">
        <f>O16-R16</f>
        <v>-1652.1</v>
      </c>
      <c r="O16" s="32">
        <f>SUM(P16:Q16)</f>
        <v>1438.5</v>
      </c>
      <c r="P16" s="32">
        <v>307.89999999999998</v>
      </c>
      <c r="Q16" s="32">
        <v>1130.5999999999999</v>
      </c>
      <c r="R16" s="32">
        <v>3090.6</v>
      </c>
      <c r="S16" s="32">
        <v>2598.6999999999998</v>
      </c>
      <c r="T16" s="31">
        <v>491.8</v>
      </c>
      <c r="U16" s="37">
        <v>3386</v>
      </c>
    </row>
    <row r="17" spans="1:21" s="5" customFormat="1" x14ac:dyDescent="0.25">
      <c r="A17" s="30">
        <v>2017</v>
      </c>
      <c r="B17" s="63">
        <f>C17+K17+N17</f>
        <v>6413.9</v>
      </c>
      <c r="C17" s="58">
        <f t="shared" si="2"/>
        <v>6254.3</v>
      </c>
      <c r="D17" s="32">
        <v>5369.9</v>
      </c>
      <c r="E17" s="32">
        <f>F17+G17</f>
        <v>862.6</v>
      </c>
      <c r="F17" s="32">
        <v>751.5</v>
      </c>
      <c r="G17" s="32">
        <f>H17+I17</f>
        <v>111.1</v>
      </c>
      <c r="H17" s="32">
        <v>77.2</v>
      </c>
      <c r="I17" s="32">
        <v>33.9</v>
      </c>
      <c r="J17" s="32">
        <v>21.8</v>
      </c>
      <c r="K17" s="47">
        <v>1819.7</v>
      </c>
      <c r="L17" s="32">
        <v>1728.5</v>
      </c>
      <c r="M17" s="32">
        <v>91.1</v>
      </c>
      <c r="N17" s="47">
        <f>O17-R17</f>
        <v>-1660.1</v>
      </c>
      <c r="O17" s="32">
        <f>SUM(P17:Q17)</f>
        <v>1709.3000000000002</v>
      </c>
      <c r="P17" s="32">
        <v>378.4</v>
      </c>
      <c r="Q17" s="32">
        <v>1330.9</v>
      </c>
      <c r="R17" s="32">
        <v>3369.4</v>
      </c>
      <c r="S17" s="32">
        <v>2842.6</v>
      </c>
      <c r="T17" s="31">
        <v>526.79999999999995</v>
      </c>
      <c r="U17" s="37">
        <v>3566</v>
      </c>
    </row>
    <row r="18" spans="1:21" s="5" customFormat="1" ht="15.75" thickBot="1" x14ac:dyDescent="0.3">
      <c r="A18" s="62">
        <v>2018</v>
      </c>
      <c r="B18" s="64">
        <f>C18+K18+N18</f>
        <v>6726.0999999999995</v>
      </c>
      <c r="C18" s="48">
        <f t="shared" si="2"/>
        <v>6704</v>
      </c>
      <c r="D18" s="49">
        <v>5738.4</v>
      </c>
      <c r="E18" s="49">
        <f>F18+G18</f>
        <v>943.09999999999991</v>
      </c>
      <c r="F18" s="49">
        <v>807.4</v>
      </c>
      <c r="G18" s="49">
        <v>135.69999999999999</v>
      </c>
      <c r="H18" s="49" t="s">
        <v>22</v>
      </c>
      <c r="I18" s="49" t="s">
        <v>22</v>
      </c>
      <c r="J18" s="49">
        <v>22.5</v>
      </c>
      <c r="K18" s="50">
        <v>1982.4</v>
      </c>
      <c r="L18" s="49">
        <v>1887.8</v>
      </c>
      <c r="M18" s="49">
        <v>94.7</v>
      </c>
      <c r="N18" s="50">
        <f>O18-R18</f>
        <v>-1960.3</v>
      </c>
      <c r="O18" s="49">
        <v>1777.8</v>
      </c>
      <c r="P18" s="49">
        <v>375.8</v>
      </c>
      <c r="Q18" s="49">
        <v>1401.9</v>
      </c>
      <c r="R18" s="49">
        <v>3738.1</v>
      </c>
      <c r="S18" s="49">
        <v>3106.7</v>
      </c>
      <c r="T18" s="51">
        <v>631.29999999999995</v>
      </c>
      <c r="U18" s="52">
        <v>3746</v>
      </c>
    </row>
    <row r="19" spans="1:21" s="5" customFormat="1" x14ac:dyDescent="0.25">
      <c r="A19" s="53"/>
      <c r="B19" s="54"/>
      <c r="C19" s="55"/>
      <c r="D19" s="56"/>
      <c r="E19" s="56"/>
      <c r="F19" s="56"/>
      <c r="G19" s="56"/>
      <c r="H19" s="56"/>
      <c r="I19" s="56"/>
      <c r="J19" s="56"/>
      <c r="K19" s="55"/>
      <c r="L19" s="56"/>
      <c r="M19" s="56"/>
      <c r="N19" s="55"/>
      <c r="O19" s="56"/>
      <c r="P19" s="56"/>
      <c r="Q19" s="56"/>
      <c r="R19" s="56"/>
      <c r="S19" s="56"/>
      <c r="T19" s="56"/>
      <c r="U19" s="56"/>
    </row>
    <row r="20" spans="1:21" s="5" customFormat="1" x14ac:dyDescent="0.25">
      <c r="A20" s="57" t="s">
        <v>20</v>
      </c>
      <c r="D20" s="56"/>
      <c r="E20" s="56"/>
      <c r="F20" s="56"/>
      <c r="G20" s="56"/>
      <c r="H20" s="56"/>
      <c r="I20" s="56"/>
      <c r="J20" s="56"/>
      <c r="K20" s="55"/>
      <c r="L20" s="56"/>
      <c r="M20" s="56"/>
      <c r="N20" s="55"/>
      <c r="O20" s="56"/>
      <c r="P20" s="56"/>
      <c r="Q20" s="56"/>
      <c r="R20" s="56"/>
      <c r="S20" s="56"/>
      <c r="T20" s="56"/>
      <c r="U20" s="56"/>
    </row>
    <row r="21" spans="1:21" s="5" customForma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59"/>
      <c r="O21" s="8"/>
      <c r="P21" s="8"/>
      <c r="Q21" s="8"/>
      <c r="R21" s="8"/>
      <c r="S21" s="8"/>
      <c r="T21" s="8"/>
      <c r="U21" s="59"/>
    </row>
    <row r="22" spans="1:21" s="5" customFormat="1" x14ac:dyDescent="0.25">
      <c r="N22" s="59"/>
    </row>
    <row r="23" spans="1:21" x14ac:dyDescent="0.25">
      <c r="N23" s="59"/>
    </row>
    <row r="24" spans="1:21" x14ac:dyDescent="0.25">
      <c r="N24" s="59"/>
    </row>
    <row r="25" spans="1:21" x14ac:dyDescent="0.25">
      <c r="N25" s="59"/>
    </row>
    <row r="26" spans="1:21" x14ac:dyDescent="0.25">
      <c r="N26" s="59"/>
    </row>
    <row r="27" spans="1:21" x14ac:dyDescent="0.25">
      <c r="N27" s="59"/>
    </row>
    <row r="28" spans="1:21" x14ac:dyDescent="0.25">
      <c r="N28" s="59"/>
    </row>
    <row r="29" spans="1:21" x14ac:dyDescent="0.25">
      <c r="N29" s="59"/>
    </row>
    <row r="30" spans="1:21" x14ac:dyDescent="0.25">
      <c r="N30" s="59"/>
    </row>
    <row r="31" spans="1:21" x14ac:dyDescent="0.25">
      <c r="N31" s="59"/>
    </row>
    <row r="32" spans="1:21" x14ac:dyDescent="0.25">
      <c r="N32" s="59"/>
    </row>
    <row r="33" spans="14:14" x14ac:dyDescent="0.25">
      <c r="N33" s="5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Tabela 1</vt:lpstr>
    </vt:vector>
  </TitlesOfParts>
  <Company>UBT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 Bunjaku</dc:creator>
  <cp:lastModifiedBy>Kaltrina Bunjaku</cp:lastModifiedBy>
  <cp:lastPrinted>2013-04-25T13:45:13Z</cp:lastPrinted>
  <dcterms:created xsi:type="dcterms:W3CDTF">2013-04-25T11:50:16Z</dcterms:created>
  <dcterms:modified xsi:type="dcterms:W3CDTF">2019-10-03T14:14:44Z</dcterms:modified>
</cp:coreProperties>
</file>