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Hanife\Kastrati SHPK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AM9" i="1"/>
  <c r="AM10" i="1"/>
  <c r="AM11" i="1"/>
  <c r="AL11" i="1"/>
  <c r="AL10" i="1"/>
  <c r="M11" i="1"/>
  <c r="M10" i="1"/>
  <c r="H11" i="1" l="1"/>
  <c r="H9" i="1"/>
  <c r="W10" i="1" l="1"/>
  <c r="AH9" i="1" l="1"/>
  <c r="AH10" i="1"/>
  <c r="AH11" i="1"/>
  <c r="AH8" i="1"/>
  <c r="AB9" i="1"/>
  <c r="AI9" i="1" s="1"/>
  <c r="AB10" i="1"/>
  <c r="AB11" i="1"/>
  <c r="AI11" i="1" s="1"/>
  <c r="AB8" i="1"/>
  <c r="W9" i="1"/>
  <c r="W11" i="1"/>
  <c r="W8" i="1"/>
  <c r="S9" i="1"/>
  <c r="X9" i="1" s="1"/>
  <c r="S10" i="1"/>
  <c r="X10" i="1" s="1"/>
  <c r="S11" i="1"/>
  <c r="X11" i="1" s="1"/>
  <c r="AJ11" i="1" s="1"/>
  <c r="S8" i="1"/>
  <c r="X8" i="1" s="1"/>
  <c r="L9" i="1"/>
  <c r="AJ9" i="1" s="1"/>
  <c r="AL9" i="1" s="1"/>
  <c r="L10" i="1"/>
  <c r="L11" i="1"/>
  <c r="L8" i="1"/>
  <c r="H8" i="1"/>
  <c r="AI10" i="1" l="1"/>
  <c r="AJ10" i="1" s="1"/>
  <c r="AI8" i="1"/>
  <c r="AJ8" i="1" s="1"/>
  <c r="AL8" i="1" l="1"/>
  <c r="AM8" i="1" s="1"/>
</calcChain>
</file>

<file path=xl/sharedStrings.xml><?xml version="1.0" encoding="utf-8"?>
<sst xmlns="http://schemas.openxmlformats.org/spreadsheetml/2006/main" count="59" uniqueCount="58">
  <si>
    <t>(Në mijë Euro)</t>
  </si>
  <si>
    <t>Periudha</t>
  </si>
  <si>
    <t>Rrjedha e parasë nga aktivitetet operative</t>
  </si>
  <si>
    <t>Rrjedha e parasë nga aktivitetet investuese</t>
  </si>
  <si>
    <t>Zhvlerësimi</t>
  </si>
  <si>
    <t>Fitimi para tatimit</t>
  </si>
  <si>
    <t>Rritja e detyrimeve afatshkurtëra</t>
  </si>
  <si>
    <t>Zvogëlimi i kërkesave afatshkurtëra</t>
  </si>
  <si>
    <t>Zvogëlimi i stoqeve</t>
  </si>
  <si>
    <t>Rritja e përgjithshme e rrjedhës së parasë nga aktivitetet operative</t>
  </si>
  <si>
    <t>Zvogëlimi i detyrimeve afatshkurtëra</t>
  </si>
  <si>
    <t>Rritja e kërkesave afatshkurtëra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</si>
  <si>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</si>
  <si>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</si>
  <si>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</si>
  <si>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</si>
  <si>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</si>
  <si>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</si>
  <si>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</si>
  <si>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</si>
  <si>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</si>
  <si>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</si>
  <si>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</si>
  <si>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</si>
  <si>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</si>
  <si>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</si>
  <si>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</si>
  <si>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</si>
  <si>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</si>
  <si>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</si>
  <si>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</si>
  <si>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</si>
  <si>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</si>
  <si>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</si>
  <si>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</si>
  <si>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</si>
  <si>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</si>
  <si>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Rrjedha neto e parasë nga aktivitetet operative</t>
  </si>
  <si>
    <t>Burimi: Ministria e Financave</t>
  </si>
  <si>
    <t>I (1 deri 5)</t>
  </si>
  <si>
    <t>II (1 deri 3)</t>
  </si>
  <si>
    <t>A (I - II)</t>
  </si>
  <si>
    <t>III (1 deri 5)</t>
  </si>
  <si>
    <t>IV (1 deri 3)</t>
  </si>
  <si>
    <t>Arkëtimet e parasë nga emetimi i instrumenteve financuese të borxhit dhe ekuitetit</t>
  </si>
  <si>
    <t>V (1 deri 3)</t>
  </si>
  <si>
    <t>VI (1 deri 5)</t>
  </si>
  <si>
    <t>C (V-VI)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</si>
  <si>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</si>
  <si>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</si>
  <si>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</si>
  <si>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</si>
  <si>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</si>
  <si>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</si>
  <si>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</si>
  <si>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t>Pagesa per ndeshkime dhe tatime tjera</t>
  </si>
  <si>
    <r>
      <t>Pasqyra e rrjedhës së parasë -</t>
    </r>
    <r>
      <rPr>
        <b/>
        <sz val="14"/>
        <rFont val="Times New Roman"/>
        <family val="1"/>
      </rPr>
      <t xml:space="preserve"> Kastrati Sh.p.k</t>
    </r>
  </si>
  <si>
    <t>B (III + 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</si>
</sst>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right"/>
    </xf>
    <xf numFmtId="3" fontId="4" fillId="2" borderId="17" xfId="1" applyNumberFormat="1" applyFont="1" applyFill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3" fontId="2" fillId="0" borderId="20" xfId="1" applyNumberFormat="1" applyFont="1" applyBorder="1" applyAlignment="1">
      <alignment horizontal="right"/>
    </xf>
    <xf numFmtId="3" fontId="2" fillId="0" borderId="13" xfId="1" applyNumberFormat="1" applyFont="1" applyFill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2" fillId="0" borderId="5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6" xfId="1" applyNumberFormat="1" applyFont="1" applyFill="1" applyBorder="1" applyAlignment="1">
      <alignment horizontal="right"/>
    </xf>
    <xf numFmtId="3" fontId="2" fillId="0" borderId="63" xfId="1" applyNumberFormat="1" applyFont="1" applyBorder="1" applyAlignment="1">
      <alignment horizontal="right"/>
    </xf>
    <xf numFmtId="3" fontId="4" fillId="2" borderId="64" xfId="1" applyNumberFormat="1" applyFont="1" applyFill="1" applyBorder="1" applyAlignment="1">
      <alignment horizontal="right"/>
    </xf>
    <xf numFmtId="3" fontId="2" fillId="0" borderId="63" xfId="1" applyNumberFormat="1" applyFont="1" applyFill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2" fillId="0" borderId="63" xfId="1" applyNumberFormat="1" applyFont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63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65" xfId="1" applyNumberFormat="1" applyFont="1" applyBorder="1" applyAlignment="1">
      <alignment horizontal="right"/>
    </xf>
    <xf numFmtId="164" fontId="4" fillId="2" borderId="43" xfId="1" applyNumberFormat="1" applyFont="1" applyFill="1" applyBorder="1" applyAlignment="1">
      <alignment horizontal="right"/>
    </xf>
    <xf numFmtId="164" fontId="4" fillId="2" borderId="44" xfId="1" applyNumberFormat="1" applyFont="1" applyFill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34" xfId="1" applyNumberFormat="1" applyFont="1" applyFill="1" applyBorder="1" applyAlignment="1">
      <alignment horizontal="right"/>
    </xf>
    <xf numFmtId="164" fontId="4" fillId="2" borderId="67" xfId="1" applyNumberFormat="1" applyFont="1" applyFill="1" applyBorder="1" applyAlignment="1">
      <alignment horizontal="right"/>
    </xf>
    <xf numFmtId="164" fontId="4" fillId="2" borderId="68" xfId="1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 vertical="center"/>
    </xf>
    <xf numFmtId="164" fontId="2" fillId="0" borderId="63" xfId="0" applyNumberFormat="1" applyFont="1" applyBorder="1" applyAlignment="1">
      <alignment horizontal="right" vertical="center"/>
    </xf>
    <xf numFmtId="164" fontId="4" fillId="2" borderId="42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6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4" xfId="0" applyNumberFormat="1" applyFont="1" applyFill="1" applyBorder="1" applyAlignment="1">
      <alignment horizontal="right"/>
    </xf>
    <xf numFmtId="164" fontId="4" fillId="2" borderId="68" xfId="0" applyNumberFormat="1" applyFont="1" applyFill="1" applyBorder="1" applyAlignment="1">
      <alignment horizontal="right"/>
    </xf>
    <xf numFmtId="164" fontId="4" fillId="2" borderId="69" xfId="0" applyNumberFormat="1" applyFont="1" applyFill="1" applyBorder="1" applyAlignment="1">
      <alignment horizontal="right"/>
    </xf>
    <xf numFmtId="164" fontId="4" fillId="2" borderId="66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70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5" xfId="1" applyNumberFormat="1" applyFont="1" applyBorder="1" applyAlignment="1">
      <alignment horizontal="right" vertical="center"/>
    </xf>
    <xf numFmtId="3" fontId="2" fillId="0" borderId="14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/>
    </xf>
    <xf numFmtId="3" fontId="2" fillId="0" borderId="65" xfId="1" applyNumberFormat="1" applyFont="1" applyBorder="1" applyAlignment="1">
      <alignment horizontal="right" vertical="center"/>
    </xf>
    <xf numFmtId="3" fontId="2" fillId="0" borderId="66" xfId="1" applyNumberFormat="1" applyFont="1" applyBorder="1" applyAlignment="1">
      <alignment horizontal="right" vertical="center"/>
    </xf>
    <xf numFmtId="3" fontId="2" fillId="0" borderId="66" xfId="1" applyNumberFormat="1" applyFont="1" applyBorder="1" applyAlignment="1">
      <alignment horizontal="right"/>
    </xf>
    <xf numFmtId="3" fontId="2" fillId="0" borderId="63" xfId="1" applyNumberFormat="1" applyFont="1" applyBorder="1" applyAlignment="1">
      <alignment horizontal="right" vertical="center"/>
    </xf>
    <xf numFmtId="3" fontId="2" fillId="0" borderId="65" xfId="0" applyNumberFormat="1" applyFont="1" applyBorder="1" applyAlignment="1">
      <alignment horizontal="right" vertical="center"/>
    </xf>
    <xf numFmtId="3" fontId="2" fillId="0" borderId="63" xfId="0" applyNumberFormat="1" applyFont="1" applyBorder="1" applyAlignment="1">
      <alignment horizontal="right" vertical="center"/>
    </xf>
    <xf numFmtId="3" fontId="4" fillId="2" borderId="64" xfId="0" applyNumberFormat="1" applyFont="1" applyFill="1" applyBorder="1" applyAlignment="1">
      <alignment horizontal="right"/>
    </xf>
    <xf numFmtId="164" fontId="4" fillId="2" borderId="64" xfId="1" applyNumberFormat="1" applyFont="1" applyFill="1" applyBorder="1" applyAlignment="1">
      <alignment horizontal="right"/>
    </xf>
    <xf numFmtId="164" fontId="4" fillId="2" borderId="61" xfId="0" applyNumberFormat="1" applyFont="1" applyFill="1" applyBorder="1" applyAlignment="1">
      <alignment horizontal="right"/>
    </xf>
    <xf numFmtId="164" fontId="4" fillId="2" borderId="71" xfId="0" applyNumberFormat="1" applyFont="1" applyFill="1" applyBorder="1" applyAlignment="1">
      <alignment horizontal="right"/>
    </xf>
    <xf numFmtId="0" fontId="4" fillId="2" borderId="5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10.85546875" customWidth="1"/>
    <col min="2" max="2" width="10.7109375" customWidth="1"/>
    <col min="3" max="3" width="12.5703125" customWidth="1"/>
    <col min="4" max="4" width="12.28515625" customWidth="1"/>
    <col min="5" max="5" width="12" customWidth="1"/>
    <col min="6" max="7" width="11" customWidth="1"/>
    <col min="8" max="8" width="14.140625" customWidth="1"/>
    <col min="9" max="9" width="12.140625" customWidth="1"/>
    <col min="10" max="10" width="12.85546875" customWidth="1"/>
    <col min="11" max="11" width="12.5703125" customWidth="1"/>
    <col min="12" max="12" width="14.5703125" customWidth="1"/>
    <col min="13" max="13" width="13.85546875" customWidth="1"/>
    <col min="14" max="14" width="16.28515625" customWidth="1"/>
    <col min="15" max="15" width="15.7109375" customWidth="1"/>
    <col min="16" max="16" width="13.140625" customWidth="1"/>
    <col min="17" max="17" width="13.42578125" customWidth="1"/>
    <col min="18" max="18" width="13.140625" customWidth="1"/>
    <col min="19" max="19" width="14.28515625" customWidth="1"/>
    <col min="20" max="20" width="14.85546875" customWidth="1"/>
    <col min="21" max="21" width="14.42578125" customWidth="1"/>
    <col min="22" max="22" width="14.140625" customWidth="1"/>
    <col min="23" max="23" width="14.5703125" customWidth="1"/>
    <col min="24" max="24" width="14.28515625" customWidth="1"/>
    <col min="25" max="25" width="18" customWidth="1"/>
    <col min="26" max="26" width="17.7109375" customWidth="1"/>
    <col min="27" max="27" width="15.42578125" customWidth="1"/>
    <col min="28" max="28" width="13.7109375" customWidth="1"/>
    <col min="29" max="29" width="16" customWidth="1"/>
    <col min="30" max="30" width="15.28515625" customWidth="1"/>
    <col min="31" max="31" width="13.7109375" customWidth="1"/>
    <col min="32" max="32" width="15" customWidth="1"/>
    <col min="33" max="33" width="14.7109375" customWidth="1"/>
    <col min="34" max="34" width="12.85546875" customWidth="1"/>
    <col min="35" max="35" width="12.7109375" customWidth="1"/>
    <col min="36" max="37" width="14" customWidth="1"/>
    <col min="38" max="38" width="12.85546875" customWidth="1"/>
    <col min="39" max="39" width="13.28515625" customWidth="1"/>
  </cols>
  <sheetData>
    <row r="1" spans="1:39" x14ac:dyDescent="0.25">
      <c r="A1" s="139" t="s">
        <v>53</v>
      </c>
      <c r="B1" s="139"/>
      <c r="C1" s="139"/>
      <c r="D1" s="1"/>
      <c r="E1" s="1"/>
      <c r="F1" s="1"/>
      <c r="G1" s="1"/>
    </row>
    <row r="2" spans="1:39" ht="18.75" x14ac:dyDescent="0.25">
      <c r="A2" s="129" t="s">
        <v>56</v>
      </c>
      <c r="B2" s="129"/>
      <c r="C2" s="129"/>
      <c r="D2" s="129"/>
      <c r="E2" s="129"/>
      <c r="F2" s="129"/>
      <c r="G2" s="28"/>
    </row>
    <row r="3" spans="1:39" ht="15.75" thickBot="1" x14ac:dyDescent="0.3">
      <c r="A3" s="128" t="s">
        <v>0</v>
      </c>
      <c r="B3" s="128"/>
      <c r="C3" s="128"/>
      <c r="D3" s="1"/>
      <c r="E3" s="1"/>
      <c r="F3" s="1"/>
      <c r="G3" s="1"/>
    </row>
    <row r="4" spans="1:39" s="1" customFormat="1" ht="20.25" customHeight="1" x14ac:dyDescent="0.25">
      <c r="A4" s="130" t="s">
        <v>1</v>
      </c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22" t="s">
        <v>3</v>
      </c>
      <c r="O4" s="123"/>
      <c r="P4" s="123"/>
      <c r="Q4" s="123"/>
      <c r="R4" s="123"/>
      <c r="S4" s="123"/>
      <c r="T4" s="123"/>
      <c r="U4" s="123"/>
      <c r="V4" s="123"/>
      <c r="W4" s="123"/>
      <c r="X4" s="124"/>
      <c r="Y4" s="125" t="s">
        <v>24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7"/>
      <c r="AJ4" s="100" t="s">
        <v>34</v>
      </c>
      <c r="AK4" s="106" t="s">
        <v>36</v>
      </c>
      <c r="AL4" s="106" t="s">
        <v>35</v>
      </c>
      <c r="AM4" s="103" t="s">
        <v>51</v>
      </c>
    </row>
    <row r="5" spans="1:39" s="1" customFormat="1" ht="20.25" customHeight="1" x14ac:dyDescent="0.25">
      <c r="A5" s="131"/>
      <c r="B5" s="135" t="s">
        <v>5</v>
      </c>
      <c r="C5" s="135" t="s">
        <v>4</v>
      </c>
      <c r="D5" s="135" t="s">
        <v>6</v>
      </c>
      <c r="E5" s="135" t="s">
        <v>7</v>
      </c>
      <c r="F5" s="135" t="s">
        <v>8</v>
      </c>
      <c r="G5" s="30"/>
      <c r="H5" s="137" t="s">
        <v>9</v>
      </c>
      <c r="I5" s="138"/>
      <c r="J5" s="138"/>
      <c r="K5" s="138"/>
      <c r="L5" s="109" t="s">
        <v>13</v>
      </c>
      <c r="M5" s="111" t="s">
        <v>37</v>
      </c>
      <c r="N5" s="113"/>
      <c r="O5" s="114"/>
      <c r="P5" s="114"/>
      <c r="Q5" s="114"/>
      <c r="R5" s="114"/>
      <c r="S5" s="119" t="s">
        <v>19</v>
      </c>
      <c r="T5" s="113"/>
      <c r="U5" s="114"/>
      <c r="V5" s="114"/>
      <c r="W5" s="119" t="s">
        <v>23</v>
      </c>
      <c r="X5" s="115" t="s">
        <v>3</v>
      </c>
      <c r="Y5" s="117"/>
      <c r="Z5" s="118"/>
      <c r="AA5" s="118"/>
      <c r="AB5" s="119" t="s">
        <v>27</v>
      </c>
      <c r="AC5" s="118"/>
      <c r="AD5" s="118"/>
      <c r="AE5" s="118"/>
      <c r="AF5" s="118"/>
      <c r="AG5" s="118"/>
      <c r="AH5" s="119" t="s">
        <v>33</v>
      </c>
      <c r="AI5" s="119" t="s">
        <v>54</v>
      </c>
      <c r="AJ5" s="101"/>
      <c r="AK5" s="107"/>
      <c r="AL5" s="107"/>
      <c r="AM5" s="104"/>
    </row>
    <row r="6" spans="1:39" s="1" customFormat="1" ht="115.5" customHeight="1" x14ac:dyDescent="0.25">
      <c r="A6" s="132"/>
      <c r="B6" s="136"/>
      <c r="C6" s="136"/>
      <c r="D6" s="136"/>
      <c r="E6" s="136"/>
      <c r="F6" s="136"/>
      <c r="G6" s="29" t="s">
        <v>55</v>
      </c>
      <c r="H6" s="110"/>
      <c r="I6" s="6" t="s">
        <v>10</v>
      </c>
      <c r="J6" s="6" t="s">
        <v>11</v>
      </c>
      <c r="K6" s="9" t="s">
        <v>12</v>
      </c>
      <c r="L6" s="110"/>
      <c r="M6" s="112"/>
      <c r="N6" s="7" t="s">
        <v>14</v>
      </c>
      <c r="O6" s="2" t="s">
        <v>15</v>
      </c>
      <c r="P6" s="2" t="s">
        <v>16</v>
      </c>
      <c r="Q6" s="2" t="s">
        <v>17</v>
      </c>
      <c r="R6" s="8" t="s">
        <v>18</v>
      </c>
      <c r="S6" s="120"/>
      <c r="T6" s="10" t="s">
        <v>20</v>
      </c>
      <c r="U6" s="11" t="s">
        <v>21</v>
      </c>
      <c r="V6" s="11" t="s">
        <v>22</v>
      </c>
      <c r="W6" s="120"/>
      <c r="X6" s="116"/>
      <c r="Y6" s="4" t="s">
        <v>44</v>
      </c>
      <c r="Z6" s="5" t="s">
        <v>25</v>
      </c>
      <c r="AA6" s="5" t="s">
        <v>26</v>
      </c>
      <c r="AB6" s="120"/>
      <c r="AC6" s="12" t="s">
        <v>28</v>
      </c>
      <c r="AD6" s="5" t="s">
        <v>29</v>
      </c>
      <c r="AE6" s="5" t="s">
        <v>30</v>
      </c>
      <c r="AF6" s="5" t="s">
        <v>31</v>
      </c>
      <c r="AG6" s="5" t="s">
        <v>32</v>
      </c>
      <c r="AH6" s="120"/>
      <c r="AI6" s="120"/>
      <c r="AJ6" s="102"/>
      <c r="AK6" s="108"/>
      <c r="AL6" s="108"/>
      <c r="AM6" s="105"/>
    </row>
    <row r="7" spans="1:39" s="1" customFormat="1" x14ac:dyDescent="0.25">
      <c r="A7" s="2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/>
      <c r="H7" s="11" t="s">
        <v>39</v>
      </c>
      <c r="I7" s="8">
        <v>1</v>
      </c>
      <c r="J7" s="8">
        <v>2</v>
      </c>
      <c r="K7" s="18">
        <v>3</v>
      </c>
      <c r="L7" s="11" t="s">
        <v>40</v>
      </c>
      <c r="M7" s="19" t="s">
        <v>41</v>
      </c>
      <c r="N7" s="7">
        <v>1</v>
      </c>
      <c r="O7" s="2">
        <v>2</v>
      </c>
      <c r="P7" s="2">
        <v>3</v>
      </c>
      <c r="Q7" s="2">
        <v>4</v>
      </c>
      <c r="R7" s="8">
        <v>5</v>
      </c>
      <c r="S7" s="19" t="s">
        <v>42</v>
      </c>
      <c r="T7" s="10">
        <v>1</v>
      </c>
      <c r="U7" s="11">
        <v>2</v>
      </c>
      <c r="V7" s="11">
        <v>3</v>
      </c>
      <c r="W7" s="20" t="s">
        <v>43</v>
      </c>
      <c r="X7" s="21" t="s">
        <v>57</v>
      </c>
      <c r="Y7" s="13">
        <v>1</v>
      </c>
      <c r="Z7" s="14">
        <v>2</v>
      </c>
      <c r="AA7" s="14">
        <v>3</v>
      </c>
      <c r="AB7" s="16" t="s">
        <v>45</v>
      </c>
      <c r="AC7" s="15">
        <v>1</v>
      </c>
      <c r="AD7" s="14">
        <v>2</v>
      </c>
      <c r="AE7" s="14">
        <v>3</v>
      </c>
      <c r="AF7" s="14">
        <v>4</v>
      </c>
      <c r="AG7" s="14">
        <v>5</v>
      </c>
      <c r="AH7" s="16" t="s">
        <v>46</v>
      </c>
      <c r="AI7" s="16" t="s">
        <v>47</v>
      </c>
      <c r="AJ7" s="17" t="s">
        <v>48</v>
      </c>
      <c r="AK7" s="12" t="s">
        <v>49</v>
      </c>
      <c r="AL7" s="5" t="s">
        <v>50</v>
      </c>
      <c r="AM7" s="23" t="s">
        <v>52</v>
      </c>
    </row>
    <row r="8" spans="1:39" s="1" customFormat="1" x14ac:dyDescent="0.25">
      <c r="A8" s="24">
        <v>2013</v>
      </c>
      <c r="B8" s="44">
        <v>55.219000000000001</v>
      </c>
      <c r="C8" s="44">
        <v>190.179</v>
      </c>
      <c r="D8" s="44">
        <v>-140.155</v>
      </c>
      <c r="E8" s="31">
        <v>0</v>
      </c>
      <c r="F8" s="31">
        <v>0</v>
      </c>
      <c r="G8" s="31">
        <v>0</v>
      </c>
      <c r="H8" s="47">
        <f>SUM(B8:F8)</f>
        <v>105.24299999999999</v>
      </c>
      <c r="I8" s="31">
        <v>0</v>
      </c>
      <c r="J8" s="44">
        <v>470.62900000000002</v>
      </c>
      <c r="K8" s="44">
        <v>-296.97000000000003</v>
      </c>
      <c r="L8" s="47">
        <f>SUM(I8:K8)</f>
        <v>173.65899999999999</v>
      </c>
      <c r="M8" s="50">
        <f>H8+L8</f>
        <v>278.90199999999999</v>
      </c>
      <c r="N8" s="33">
        <v>0</v>
      </c>
      <c r="O8" s="34">
        <v>0</v>
      </c>
      <c r="P8" s="34">
        <v>0</v>
      </c>
      <c r="Q8" s="34">
        <v>0</v>
      </c>
      <c r="R8" s="31">
        <v>0</v>
      </c>
      <c r="S8" s="32">
        <f>SUM(N8:R8)</f>
        <v>0</v>
      </c>
      <c r="T8" s="51">
        <v>-493.17899999999997</v>
      </c>
      <c r="U8" s="31">
        <v>0</v>
      </c>
      <c r="V8" s="35">
        <v>0</v>
      </c>
      <c r="W8" s="54">
        <f>SUM(T8:V8)</f>
        <v>-493.17899999999997</v>
      </c>
      <c r="X8" s="55">
        <f>S8+W8</f>
        <v>-493.17899999999997</v>
      </c>
      <c r="Y8" s="77">
        <v>0</v>
      </c>
      <c r="Z8" s="60">
        <v>188.56899999999999</v>
      </c>
      <c r="AA8" s="78">
        <v>0</v>
      </c>
      <c r="AB8" s="64">
        <f>SUM(Y8:AA8)</f>
        <v>188.56899999999999</v>
      </c>
      <c r="AC8" s="79">
        <v>0</v>
      </c>
      <c r="AD8" s="78">
        <v>0</v>
      </c>
      <c r="AE8" s="78">
        <v>0</v>
      </c>
      <c r="AF8" s="78">
        <v>0</v>
      </c>
      <c r="AG8" s="78">
        <v>0</v>
      </c>
      <c r="AH8" s="80">
        <f>SUM(AC8:AG8)</f>
        <v>0</v>
      </c>
      <c r="AI8" s="67">
        <f>AB8-AH8</f>
        <v>188.56899999999999</v>
      </c>
      <c r="AJ8" s="68">
        <f>SUM(M8,X8,AI8)</f>
        <v>-25.707999999999998</v>
      </c>
      <c r="AK8" s="69">
        <v>43.555</v>
      </c>
      <c r="AL8" s="75">
        <f>AJ8+AK8</f>
        <v>17.847000000000001</v>
      </c>
      <c r="AM8" s="98">
        <f>AL8-AK8</f>
        <v>-25.707999999999998</v>
      </c>
    </row>
    <row r="9" spans="1:39" s="1" customFormat="1" x14ac:dyDescent="0.25">
      <c r="A9" s="25">
        <v>2014</v>
      </c>
      <c r="B9" s="45">
        <v>-134.96</v>
      </c>
      <c r="C9" s="45">
        <v>238.73</v>
      </c>
      <c r="D9" s="36">
        <v>0</v>
      </c>
      <c r="E9" s="36">
        <v>0</v>
      </c>
      <c r="F9" s="45">
        <v>234.18899999999999</v>
      </c>
      <c r="G9" s="45">
        <v>36.095999999999997</v>
      </c>
      <c r="H9" s="48">
        <f>SUM(B9:G9)</f>
        <v>374.05499999999995</v>
      </c>
      <c r="I9" s="45">
        <v>-488.32600000000002</v>
      </c>
      <c r="J9" s="45">
        <v>-788.53800000000001</v>
      </c>
      <c r="K9" s="36">
        <v>0</v>
      </c>
      <c r="L9" s="48">
        <f t="shared" ref="L9:L11" si="0">SUM(I9:K9)</f>
        <v>-1276.864</v>
      </c>
      <c r="M9" s="50">
        <f>H9+L9</f>
        <v>-902.80900000000008</v>
      </c>
      <c r="N9" s="38">
        <v>0</v>
      </c>
      <c r="O9" s="39">
        <v>0</v>
      </c>
      <c r="P9" s="39">
        <v>0</v>
      </c>
      <c r="Q9" s="39">
        <v>0</v>
      </c>
      <c r="R9" s="36">
        <v>0</v>
      </c>
      <c r="S9" s="37">
        <f>SUM(N9:R9)</f>
        <v>0</v>
      </c>
      <c r="T9" s="52">
        <v>-806.56600000000003</v>
      </c>
      <c r="U9" s="36">
        <v>0</v>
      </c>
      <c r="V9" s="40">
        <v>0</v>
      </c>
      <c r="W9" s="56">
        <f t="shared" ref="W9:W11" si="1">SUM(T9:V9)</f>
        <v>-806.56600000000003</v>
      </c>
      <c r="X9" s="57">
        <f>S9+W9</f>
        <v>-806.56600000000003</v>
      </c>
      <c r="Y9" s="81">
        <v>0</v>
      </c>
      <c r="Z9" s="61">
        <v>2734.8209999999999</v>
      </c>
      <c r="AA9" s="82">
        <v>0</v>
      </c>
      <c r="AB9" s="65">
        <f t="shared" ref="AB9:AB11" si="2">SUM(Y9:AA9)</f>
        <v>2734.8209999999999</v>
      </c>
      <c r="AC9" s="83">
        <v>0</v>
      </c>
      <c r="AD9" s="82">
        <v>0</v>
      </c>
      <c r="AE9" s="82">
        <v>0</v>
      </c>
      <c r="AF9" s="82">
        <v>0</v>
      </c>
      <c r="AG9" s="61">
        <v>-993.38599999999997</v>
      </c>
      <c r="AH9" s="65">
        <f t="shared" ref="AH9:AH11" si="3">SUM(AC9:AG9)</f>
        <v>-993.38599999999997</v>
      </c>
      <c r="AI9" s="70">
        <f>AB9+AH9</f>
        <v>1741.4349999999999</v>
      </c>
      <c r="AJ9" s="68">
        <f>SUM(M9,X9,AI9)</f>
        <v>32.059999999999945</v>
      </c>
      <c r="AK9" s="71">
        <v>17.844999999999999</v>
      </c>
      <c r="AL9" s="75">
        <f>AJ9+AK9</f>
        <v>49.904999999999944</v>
      </c>
      <c r="AM9" s="98">
        <f t="shared" ref="AM9:AM11" si="4">AL9-AK9</f>
        <v>32.059999999999945</v>
      </c>
    </row>
    <row r="10" spans="1:39" s="1" customFormat="1" x14ac:dyDescent="0.25">
      <c r="A10" s="25">
        <v>2015</v>
      </c>
      <c r="B10" s="45">
        <v>-311.70600000000002</v>
      </c>
      <c r="C10" s="45">
        <v>224.20099999999999</v>
      </c>
      <c r="D10" s="36">
        <v>0</v>
      </c>
      <c r="E10" s="36">
        <v>0</v>
      </c>
      <c r="F10" s="45">
        <v>-183.77699999999999</v>
      </c>
      <c r="G10" s="36">
        <v>0</v>
      </c>
      <c r="H10" s="48">
        <v>-251.28200000000001</v>
      </c>
      <c r="I10" s="45">
        <v>-37.677</v>
      </c>
      <c r="J10" s="45">
        <v>570.904</v>
      </c>
      <c r="K10" s="36">
        <v>0</v>
      </c>
      <c r="L10" s="48">
        <f t="shared" si="0"/>
        <v>533.22699999999998</v>
      </c>
      <c r="M10" s="50">
        <f>H10+L10</f>
        <v>281.94499999999994</v>
      </c>
      <c r="N10" s="84">
        <v>0</v>
      </c>
      <c r="O10" s="85">
        <v>0</v>
      </c>
      <c r="P10" s="39">
        <v>0</v>
      </c>
      <c r="Q10" s="85">
        <v>0</v>
      </c>
      <c r="R10" s="86">
        <v>0</v>
      </c>
      <c r="S10" s="37">
        <f>SUM(N10:R10)</f>
        <v>0</v>
      </c>
      <c r="T10" s="52">
        <v>-2563.7910000000002</v>
      </c>
      <c r="U10" s="86">
        <v>0</v>
      </c>
      <c r="V10" s="40">
        <v>0</v>
      </c>
      <c r="W10" s="56">
        <f t="shared" si="1"/>
        <v>-2563.7910000000002</v>
      </c>
      <c r="X10" s="57">
        <f>S10+W10</f>
        <v>-2563.7910000000002</v>
      </c>
      <c r="Y10" s="87">
        <v>0</v>
      </c>
      <c r="Z10" s="62">
        <v>1361.2190000000001</v>
      </c>
      <c r="AA10" s="62">
        <v>929.64499999999998</v>
      </c>
      <c r="AB10" s="65">
        <f t="shared" si="2"/>
        <v>2290.864</v>
      </c>
      <c r="AC10" s="39">
        <v>0</v>
      </c>
      <c r="AD10" s="88">
        <v>0</v>
      </c>
      <c r="AE10" s="88">
        <v>0</v>
      </c>
      <c r="AF10" s="88">
        <v>0</v>
      </c>
      <c r="AG10" s="88">
        <v>0</v>
      </c>
      <c r="AH10" s="89">
        <f t="shared" si="3"/>
        <v>0</v>
      </c>
      <c r="AI10" s="70">
        <f t="shared" ref="AI10:AI11" si="5">AB10-AH10</f>
        <v>2290.864</v>
      </c>
      <c r="AJ10" s="68">
        <f>SUM(M10,X10,AI10)</f>
        <v>9.0179999999995744</v>
      </c>
      <c r="AK10" s="71">
        <v>49.902999999999999</v>
      </c>
      <c r="AL10" s="75">
        <f>AJ10+AK10</f>
        <v>58.920999999999573</v>
      </c>
      <c r="AM10" s="98">
        <f t="shared" si="4"/>
        <v>9.0179999999995744</v>
      </c>
    </row>
    <row r="11" spans="1:39" s="1" customFormat="1" ht="15.75" thickBot="1" x14ac:dyDescent="0.3">
      <c r="A11" s="26">
        <v>2016</v>
      </c>
      <c r="B11" s="46">
        <v>149.97</v>
      </c>
      <c r="C11" s="46">
        <v>296.99400000000003</v>
      </c>
      <c r="D11" s="41">
        <v>0</v>
      </c>
      <c r="E11" s="41">
        <v>0</v>
      </c>
      <c r="F11" s="46">
        <v>280.10899999999998</v>
      </c>
      <c r="G11" s="41">
        <v>0</v>
      </c>
      <c r="H11" s="49">
        <f>SUM(B11:F11)</f>
        <v>727.07300000000009</v>
      </c>
      <c r="I11" s="46">
        <v>132</v>
      </c>
      <c r="J11" s="46">
        <v>1.2569999999999999</v>
      </c>
      <c r="K11" s="41">
        <v>0</v>
      </c>
      <c r="L11" s="49">
        <f t="shared" si="0"/>
        <v>133.25700000000001</v>
      </c>
      <c r="M11" s="97">
        <f>H11+L11</f>
        <v>860.33000000000015</v>
      </c>
      <c r="N11" s="90">
        <v>0</v>
      </c>
      <c r="O11" s="91">
        <v>0</v>
      </c>
      <c r="P11" s="92">
        <v>0</v>
      </c>
      <c r="Q11" s="91">
        <v>0</v>
      </c>
      <c r="R11" s="93">
        <v>0</v>
      </c>
      <c r="S11" s="42">
        <f>SUM(N11:R11)</f>
        <v>0</v>
      </c>
      <c r="T11" s="53">
        <v>-2105.1280000000002</v>
      </c>
      <c r="U11" s="93">
        <v>0</v>
      </c>
      <c r="V11" s="43">
        <v>0</v>
      </c>
      <c r="W11" s="58">
        <f t="shared" si="1"/>
        <v>-2105.1280000000002</v>
      </c>
      <c r="X11" s="59">
        <f>S11+W11</f>
        <v>-2105.1280000000002</v>
      </c>
      <c r="Y11" s="94">
        <v>0</v>
      </c>
      <c r="Z11" s="63">
        <v>939.99800000000005</v>
      </c>
      <c r="AA11" s="63">
        <v>286.68200000000002</v>
      </c>
      <c r="AB11" s="66">
        <f t="shared" si="2"/>
        <v>1226.68</v>
      </c>
      <c r="AC11" s="92">
        <v>0</v>
      </c>
      <c r="AD11" s="95">
        <v>0</v>
      </c>
      <c r="AE11" s="95">
        <v>0</v>
      </c>
      <c r="AF11" s="95">
        <v>0</v>
      </c>
      <c r="AG11" s="95">
        <v>0</v>
      </c>
      <c r="AH11" s="96">
        <f t="shared" si="3"/>
        <v>0</v>
      </c>
      <c r="AI11" s="72">
        <f t="shared" si="5"/>
        <v>1226.68</v>
      </c>
      <c r="AJ11" s="73">
        <f>SUM(M11,X11,AI11)</f>
        <v>-18.117999999999938</v>
      </c>
      <c r="AK11" s="74">
        <v>58.920999999999999</v>
      </c>
      <c r="AL11" s="76">
        <f>AJ11+AK11</f>
        <v>40.803000000000061</v>
      </c>
      <c r="AM11" s="99">
        <f t="shared" si="4"/>
        <v>-18.117999999999938</v>
      </c>
    </row>
    <row r="12" spans="1:39" x14ac:dyDescent="0.25">
      <c r="AI12" s="3"/>
    </row>
    <row r="13" spans="1:39" x14ac:dyDescent="0.25">
      <c r="A13" s="121" t="s">
        <v>38</v>
      </c>
      <c r="B13" s="121"/>
      <c r="C13" s="121"/>
      <c r="D13" s="121"/>
      <c r="E13" s="121"/>
      <c r="F13" s="121"/>
      <c r="G13" s="27"/>
    </row>
    <row r="15" spans="1:39" x14ac:dyDescent="0.25">
      <c r="A15" s="1"/>
    </row>
  </sheetData>
  <mergeCells count="30">
    <mergeCell ref="A2:F2"/>
    <mergeCell ref="A3:C3"/>
    <mergeCell ref="A4:A6"/>
    <mergeCell ref="B4:M4"/>
    <mergeCell ref="B5:B6"/>
    <mergeCell ref="C5:C6"/>
    <mergeCell ref="D5:D6"/>
    <mergeCell ref="E5:E6"/>
    <mergeCell ref="F5:F6"/>
    <mergeCell ref="H5:H6"/>
    <mergeCell ref="I5:K5"/>
    <mergeCell ref="A13:F13"/>
    <mergeCell ref="N4:X4"/>
    <mergeCell ref="Y4:AI4"/>
    <mergeCell ref="AC5:AG5"/>
    <mergeCell ref="AH5:AH6"/>
    <mergeCell ref="AI5:AI6"/>
    <mergeCell ref="AJ4:AJ6"/>
    <mergeCell ref="AM4:AM6"/>
    <mergeCell ref="AL4:AL6"/>
    <mergeCell ref="AK4:AK6"/>
    <mergeCell ref="L5:L6"/>
    <mergeCell ref="M5:M6"/>
    <mergeCell ref="T5:V5"/>
    <mergeCell ref="X5:X6"/>
    <mergeCell ref="Y5:AA5"/>
    <mergeCell ref="AB5:AB6"/>
    <mergeCell ref="W5:W6"/>
    <mergeCell ref="N5:R5"/>
    <mergeCell ref="S5: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2017-08-11T09:08:38Z</dcterms:modified>
  <cp:contentStatus/>
</cp:coreProperties>
</file>