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Mostrat e pasqyrave\Hanife\Petrol Company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" i="1" l="1"/>
  <c r="AL10" i="1"/>
  <c r="AI10" i="1"/>
  <c r="AI9" i="1"/>
  <c r="I9" i="1" l="1"/>
  <c r="Y9" i="1" l="1"/>
  <c r="Y10" i="1"/>
  <c r="Y8" i="1"/>
  <c r="S9" i="1"/>
  <c r="S10" i="1"/>
  <c r="S11" i="1"/>
  <c r="S8" i="1"/>
  <c r="M9" i="1"/>
  <c r="M10" i="1"/>
  <c r="M8" i="1"/>
  <c r="F9" i="1"/>
  <c r="AG9" i="1" s="1"/>
  <c r="I10" i="1"/>
  <c r="F10" i="1" s="1"/>
  <c r="I8" i="1"/>
  <c r="F11" i="1"/>
  <c r="B9" i="1"/>
  <c r="B10" i="1"/>
  <c r="B8" i="1"/>
  <c r="AG10" i="1" l="1"/>
  <c r="AF10" i="1"/>
  <c r="AF9" i="1"/>
  <c r="AF8" i="1"/>
  <c r="F8" i="1"/>
  <c r="AG8" i="1" s="1"/>
  <c r="AK10" i="1" l="1"/>
  <c r="AH8" i="1"/>
  <c r="AK8" i="1" s="1"/>
  <c r="AK9" i="1"/>
</calcChain>
</file>

<file path=xl/sharedStrings.xml><?xml version="1.0" encoding="utf-8"?>
<sst xmlns="http://schemas.openxmlformats.org/spreadsheetml/2006/main" count="102" uniqueCount="64">
  <si>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</si>
  <si>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</si>
  <si>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</si>
  <si>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</si>
  <si>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</si>
  <si>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</si>
  <si>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</si>
  <si>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</si>
  <si>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</si>
  <si>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</si>
  <si>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</si>
  <si>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</si>
  <si>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</si>
  <si>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</si>
  <si>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</si>
  <si>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</si>
  <si>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</si>
  <si>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</si>
  <si>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</si>
  <si>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</si>
  <si>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</si>
  <si>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</si>
  <si>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</si>
  <si>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</si>
  <si>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</si>
  <si>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</si>
  <si>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</si>
  <si>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</si>
  <si>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</si>
  <si>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</si>
  <si>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</si>
  <si>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</si>
  <si>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</si>
  <si>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</si>
  <si>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</si>
  <si>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</si>
  <si>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</si>
  <si>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</si>
  <si>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</si>
  <si>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</si>
  <si>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</si>
  <si>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</si>
  <si>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</si>
  <si>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</si>
  <si>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</si>
  <si>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</si>
  <si>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</si>
  <si>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</si>
  <si>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</si>
  <si>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</si>
  <si>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</si>
  <si>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</si>
  <si>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</si>
  <si>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</si>
  <si>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</si>
  <si>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</si>
  <si>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</si>
  <si>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</si>
  <si>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</si>
  <si>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</si>
  <si>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</si>
  <si>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</si>
  <si>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r>
      <t>Pasqyra e të ardhurave -</t>
    </r>
    <r>
      <rPr>
        <b/>
        <sz val="14"/>
        <rFont val="Times New Roman"/>
        <family val="1"/>
      </rPr>
      <t xml:space="preserve"> Petrol Company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</si>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</sst>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1" fontId="2" fillId="0" borderId="26" xfId="1" applyNumberFormat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1" fontId="2" fillId="0" borderId="67" xfId="1" applyNumberFormat="1" applyFont="1" applyBorder="1" applyAlignment="1">
      <alignment horizontal="center" vertical="center"/>
    </xf>
    <xf numFmtId="1" fontId="2" fillId="0" borderId="68" xfId="0" applyNumberFormat="1" applyFont="1" applyBorder="1" applyAlignment="1">
      <alignment horizontal="center" vertical="center"/>
    </xf>
    <xf numFmtId="1" fontId="2" fillId="0" borderId="69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" fillId="0" borderId="68" xfId="1" applyNumberFormat="1" applyFont="1" applyBorder="1" applyAlignment="1">
      <alignment horizontal="center" vertical="center"/>
    </xf>
    <xf numFmtId="1" fontId="2" fillId="0" borderId="71" xfId="0" applyNumberFormat="1" applyFont="1" applyBorder="1" applyAlignment="1">
      <alignment horizontal="center" vertical="center"/>
    </xf>
    <xf numFmtId="1" fontId="2" fillId="0" borderId="70" xfId="0" applyNumberFormat="1" applyFont="1" applyBorder="1" applyAlignment="1">
      <alignment horizontal="center" vertical="center"/>
    </xf>
    <xf numFmtId="1" fontId="2" fillId="0" borderId="72" xfId="0" applyNumberFormat="1" applyFont="1" applyBorder="1" applyAlignment="1">
      <alignment horizontal="center" vertical="center"/>
    </xf>
    <xf numFmtId="1" fontId="2" fillId="0" borderId="73" xfId="1" applyNumberFormat="1" applyFont="1" applyBorder="1" applyAlignment="1">
      <alignment horizontal="center" vertical="center"/>
    </xf>
    <xf numFmtId="1" fontId="2" fillId="0" borderId="69" xfId="1" applyNumberFormat="1" applyFont="1" applyBorder="1" applyAlignment="1">
      <alignment horizontal="center" vertical="center"/>
    </xf>
    <xf numFmtId="1" fontId="2" fillId="0" borderId="71" xfId="1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1" fontId="4" fillId="0" borderId="68" xfId="1" applyNumberFormat="1" applyFont="1" applyBorder="1" applyAlignment="1">
      <alignment horizontal="center" vertical="center"/>
    </xf>
    <xf numFmtId="1" fontId="4" fillId="2" borderId="68" xfId="0" applyNumberFormat="1" applyFont="1" applyFill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165" fontId="4" fillId="0" borderId="31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4" fillId="0" borderId="44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21" xfId="1" applyNumberFormat="1" applyFont="1" applyBorder="1" applyAlignment="1">
      <alignment horizontal="center" vertical="center"/>
    </xf>
    <xf numFmtId="165" fontId="2" fillId="0" borderId="29" xfId="1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9" width="14.42578125" customWidth="1"/>
    <col min="10" max="10" width="15.85546875" customWidth="1"/>
    <col min="11" max="11" width="14.42578125" customWidth="1"/>
    <col min="12" max="13" width="15.28515625" customWidth="1"/>
    <col min="14" max="14" width="17" customWidth="1"/>
    <col min="15" max="15" width="17.42578125" customWidth="1"/>
    <col min="16" max="17" width="14.42578125" customWidth="1"/>
    <col min="18" max="18" width="15" customWidth="1"/>
    <col min="19" max="19" width="16.140625" customWidth="1"/>
    <col min="20" max="20" width="17.7109375" customWidth="1"/>
    <col min="21" max="21" width="19" customWidth="1"/>
    <col min="22" max="22" width="15.42578125" customWidth="1"/>
    <col min="23" max="23" width="14.5703125" customWidth="1"/>
    <col min="24" max="24" width="14.7109375" customWidth="1"/>
    <col min="25" max="25" width="16.140625" customWidth="1"/>
    <col min="26" max="26" width="17" customWidth="1"/>
    <col min="27" max="27" width="17.28515625" customWidth="1"/>
    <col min="28" max="29" width="15.7109375" customWidth="1"/>
    <col min="30" max="30" width="16" customWidth="1"/>
    <col min="31" max="31" width="16.42578125" customWidth="1"/>
    <col min="32" max="32" width="17.5703125" customWidth="1"/>
    <col min="33" max="33" width="17.7109375" customWidth="1"/>
    <col min="34" max="34" width="17.5703125" customWidth="1"/>
    <col min="35" max="35" width="16.5703125" customWidth="1"/>
    <col min="36" max="36" width="16" customWidth="1"/>
    <col min="37" max="37" width="15.140625" customWidth="1"/>
    <col min="38" max="38" width="15.7109375" customWidth="1"/>
    <col min="39" max="40" width="16.85546875" customWidth="1"/>
    <col min="41" max="41" width="15.42578125" customWidth="1"/>
    <col min="42" max="42" width="15.85546875" customWidth="1"/>
  </cols>
  <sheetData>
    <row r="1" spans="1:42" x14ac:dyDescent="0.25">
      <c r="A1" s="154" t="s">
        <v>1</v>
      </c>
      <c r="B1" s="154"/>
      <c r="C1" s="15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x14ac:dyDescent="0.25">
      <c r="A2" s="90" t="s">
        <v>62</v>
      </c>
      <c r="B2" s="90"/>
      <c r="C2" s="90"/>
      <c r="D2" s="90"/>
      <c r="E2" s="90"/>
      <c r="F2" s="90"/>
      <c r="G2" s="9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thickBot="1" x14ac:dyDescent="0.3">
      <c r="A3" s="89" t="s">
        <v>0</v>
      </c>
      <c r="B3" s="89"/>
      <c r="C3" s="8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1" customFormat="1" ht="15.75" customHeight="1" x14ac:dyDescent="0.25">
      <c r="A4" s="91" t="s">
        <v>2</v>
      </c>
      <c r="B4" s="94" t="s">
        <v>3</v>
      </c>
      <c r="C4" s="28"/>
      <c r="D4" s="28"/>
      <c r="E4" s="29"/>
      <c r="F4" s="97" t="s">
        <v>6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94" t="s">
        <v>16</v>
      </c>
      <c r="T4" s="30"/>
      <c r="U4" s="30"/>
      <c r="V4" s="30"/>
      <c r="W4" s="30"/>
      <c r="X4" s="31"/>
      <c r="Y4" s="94" t="s">
        <v>21</v>
      </c>
      <c r="Z4" s="30"/>
      <c r="AA4" s="30"/>
      <c r="AB4" s="30"/>
      <c r="AC4" s="31"/>
      <c r="AD4" s="120" t="s">
        <v>24</v>
      </c>
      <c r="AE4" s="112" t="s">
        <v>25</v>
      </c>
      <c r="AF4" s="117" t="s">
        <v>27</v>
      </c>
      <c r="AG4" s="117" t="s">
        <v>26</v>
      </c>
      <c r="AH4" s="117" t="s">
        <v>28</v>
      </c>
      <c r="AI4" s="117" t="s">
        <v>29</v>
      </c>
      <c r="AJ4" s="117" t="s">
        <v>30</v>
      </c>
      <c r="AK4" s="117" t="s">
        <v>31</v>
      </c>
      <c r="AL4" s="117" t="s">
        <v>32</v>
      </c>
      <c r="AM4" s="117" t="s">
        <v>33</v>
      </c>
      <c r="AN4" s="32"/>
      <c r="AO4" s="112"/>
      <c r="AP4" s="113"/>
    </row>
    <row r="5" spans="1:42" s="1" customFormat="1" ht="18.75" customHeight="1" x14ac:dyDescent="0.25">
      <c r="A5" s="92"/>
      <c r="B5" s="95"/>
      <c r="C5" s="106" t="s">
        <v>4</v>
      </c>
      <c r="D5" s="106" t="s">
        <v>5</v>
      </c>
      <c r="E5" s="108" t="s">
        <v>38</v>
      </c>
      <c r="F5" s="98"/>
      <c r="G5" s="110" t="s">
        <v>7</v>
      </c>
      <c r="H5" s="110" t="s">
        <v>8</v>
      </c>
      <c r="I5" s="110" t="s">
        <v>9</v>
      </c>
      <c r="J5" s="102"/>
      <c r="K5" s="102"/>
      <c r="L5" s="103"/>
      <c r="M5" s="110" t="s">
        <v>13</v>
      </c>
      <c r="N5" s="104"/>
      <c r="O5" s="105"/>
      <c r="P5" s="123" t="s">
        <v>15</v>
      </c>
      <c r="Q5" s="108" t="s">
        <v>12</v>
      </c>
      <c r="R5" s="108" t="s">
        <v>48</v>
      </c>
      <c r="S5" s="95"/>
      <c r="T5" s="126" t="s">
        <v>17</v>
      </c>
      <c r="U5" s="126" t="s">
        <v>18</v>
      </c>
      <c r="V5" s="126" t="s">
        <v>19</v>
      </c>
      <c r="W5" s="126" t="s">
        <v>37</v>
      </c>
      <c r="X5" s="126" t="s">
        <v>20</v>
      </c>
      <c r="Y5" s="95"/>
      <c r="Z5" s="128" t="s">
        <v>17</v>
      </c>
      <c r="AA5" s="128" t="s">
        <v>18</v>
      </c>
      <c r="AB5" s="126" t="s">
        <v>22</v>
      </c>
      <c r="AC5" s="126" t="s">
        <v>23</v>
      </c>
      <c r="AD5" s="121"/>
      <c r="AE5" s="115"/>
      <c r="AF5" s="118"/>
      <c r="AG5" s="118"/>
      <c r="AH5" s="118"/>
      <c r="AI5" s="118"/>
      <c r="AJ5" s="118"/>
      <c r="AK5" s="118"/>
      <c r="AL5" s="118"/>
      <c r="AM5" s="118"/>
      <c r="AN5" s="125" t="s">
        <v>34</v>
      </c>
      <c r="AO5" s="27"/>
      <c r="AP5" s="33"/>
    </row>
    <row r="6" spans="1:42" s="1" customFormat="1" ht="60.75" customHeight="1" x14ac:dyDescent="0.25">
      <c r="A6" s="93"/>
      <c r="B6" s="96"/>
      <c r="C6" s="107"/>
      <c r="D6" s="107"/>
      <c r="E6" s="109"/>
      <c r="F6" s="99"/>
      <c r="G6" s="111"/>
      <c r="H6" s="111"/>
      <c r="I6" s="111"/>
      <c r="J6" s="2" t="s">
        <v>10</v>
      </c>
      <c r="K6" s="2" t="s">
        <v>11</v>
      </c>
      <c r="L6" s="6" t="s">
        <v>12</v>
      </c>
      <c r="M6" s="111"/>
      <c r="N6" s="5" t="s">
        <v>47</v>
      </c>
      <c r="O6" s="7" t="s">
        <v>14</v>
      </c>
      <c r="P6" s="124"/>
      <c r="Q6" s="109"/>
      <c r="R6" s="109"/>
      <c r="S6" s="96"/>
      <c r="T6" s="127"/>
      <c r="U6" s="127"/>
      <c r="V6" s="127"/>
      <c r="W6" s="127"/>
      <c r="X6" s="127"/>
      <c r="Y6" s="96"/>
      <c r="Z6" s="129"/>
      <c r="AA6" s="129"/>
      <c r="AB6" s="127"/>
      <c r="AC6" s="127"/>
      <c r="AD6" s="122"/>
      <c r="AE6" s="116"/>
      <c r="AF6" s="119"/>
      <c r="AG6" s="119"/>
      <c r="AH6" s="119"/>
      <c r="AI6" s="119"/>
      <c r="AJ6" s="119"/>
      <c r="AK6" s="119"/>
      <c r="AL6" s="119"/>
      <c r="AM6" s="119"/>
      <c r="AN6" s="119"/>
      <c r="AO6" s="11" t="s">
        <v>35</v>
      </c>
      <c r="AP6" s="34" t="s">
        <v>36</v>
      </c>
    </row>
    <row r="7" spans="1:42" s="1" customFormat="1" x14ac:dyDescent="0.25">
      <c r="A7" s="35"/>
      <c r="B7" s="14" t="s">
        <v>40</v>
      </c>
      <c r="C7" s="18">
        <v>1</v>
      </c>
      <c r="D7" s="19">
        <v>2</v>
      </c>
      <c r="E7" s="20">
        <v>3</v>
      </c>
      <c r="F7" s="21" t="s">
        <v>41</v>
      </c>
      <c r="G7" s="25">
        <v>1</v>
      </c>
      <c r="H7" s="16">
        <v>2</v>
      </c>
      <c r="I7" s="18" t="s">
        <v>42</v>
      </c>
      <c r="J7" s="19" t="s">
        <v>43</v>
      </c>
      <c r="K7" s="19" t="s">
        <v>44</v>
      </c>
      <c r="L7" s="22" t="s">
        <v>45</v>
      </c>
      <c r="M7" s="17" t="s">
        <v>46</v>
      </c>
      <c r="N7" s="18" t="s">
        <v>43</v>
      </c>
      <c r="O7" s="23" t="s">
        <v>44</v>
      </c>
      <c r="P7" s="8">
        <v>5</v>
      </c>
      <c r="Q7" s="9">
        <v>6</v>
      </c>
      <c r="R7" s="9">
        <v>7</v>
      </c>
      <c r="S7" s="24" t="s">
        <v>49</v>
      </c>
      <c r="T7" s="3">
        <v>1</v>
      </c>
      <c r="U7" s="4">
        <v>2</v>
      </c>
      <c r="V7" s="4">
        <v>3</v>
      </c>
      <c r="W7" s="4">
        <v>4</v>
      </c>
      <c r="X7" s="10">
        <v>5</v>
      </c>
      <c r="Y7" s="24" t="s">
        <v>50</v>
      </c>
      <c r="Z7" s="3">
        <v>1</v>
      </c>
      <c r="AA7" s="4">
        <v>2</v>
      </c>
      <c r="AB7" s="4">
        <v>3</v>
      </c>
      <c r="AC7" s="10">
        <v>4</v>
      </c>
      <c r="AD7" s="15" t="s">
        <v>51</v>
      </c>
      <c r="AE7" s="13" t="s">
        <v>52</v>
      </c>
      <c r="AF7" s="12" t="s">
        <v>53</v>
      </c>
      <c r="AG7" s="12" t="s">
        <v>54</v>
      </c>
      <c r="AH7" s="12" t="s">
        <v>55</v>
      </c>
      <c r="AI7" s="12" t="s">
        <v>56</v>
      </c>
      <c r="AJ7" s="12" t="s">
        <v>57</v>
      </c>
      <c r="AK7" s="12" t="s">
        <v>58</v>
      </c>
      <c r="AL7" s="26" t="s">
        <v>59</v>
      </c>
      <c r="AM7" s="12" t="s">
        <v>60</v>
      </c>
      <c r="AN7" s="12" t="s">
        <v>61</v>
      </c>
      <c r="AO7" s="19">
        <v>1</v>
      </c>
      <c r="AP7" s="36">
        <v>2</v>
      </c>
    </row>
    <row r="8" spans="1:42" s="1" customFormat="1" x14ac:dyDescent="0.25">
      <c r="A8" s="37">
        <v>2013</v>
      </c>
      <c r="B8" s="130">
        <f>SUM(C8:E8)</f>
        <v>30349.394840000001</v>
      </c>
      <c r="C8" s="132">
        <v>30349.394840000001</v>
      </c>
      <c r="D8" s="40">
        <v>0</v>
      </c>
      <c r="E8" s="41">
        <v>0</v>
      </c>
      <c r="F8" s="135">
        <f>SUM(G8,H8,I8,M8,P8,Q8,R8)</f>
        <v>29554.108409999993</v>
      </c>
      <c r="G8" s="41">
        <v>0</v>
      </c>
      <c r="H8" s="43">
        <v>0</v>
      </c>
      <c r="I8" s="136">
        <f>SUM(J8:L8)</f>
        <v>27379.341699999997</v>
      </c>
      <c r="J8" s="40">
        <v>0</v>
      </c>
      <c r="K8" s="137">
        <v>26994.904129999999</v>
      </c>
      <c r="L8" s="140">
        <v>384.43756999999999</v>
      </c>
      <c r="M8" s="141">
        <f>SUM(N8:O8)</f>
        <v>606.36869999999999</v>
      </c>
      <c r="N8" s="132">
        <v>606.36869999999999</v>
      </c>
      <c r="O8" s="45">
        <v>0</v>
      </c>
      <c r="P8" s="144">
        <v>940.16912000000002</v>
      </c>
      <c r="Q8" s="145">
        <v>0</v>
      </c>
      <c r="R8" s="140">
        <v>628.22888999999998</v>
      </c>
      <c r="S8" s="42">
        <f>SUM(T8:X8)</f>
        <v>0</v>
      </c>
      <c r="T8" s="46">
        <v>0</v>
      </c>
      <c r="U8" s="40">
        <v>0</v>
      </c>
      <c r="V8" s="40">
        <v>0</v>
      </c>
      <c r="W8" s="40">
        <v>0</v>
      </c>
      <c r="X8" s="44">
        <v>0</v>
      </c>
      <c r="Y8" s="135">
        <f>SUM(Z8:AC8)</f>
        <v>607.39035000000001</v>
      </c>
      <c r="Z8" s="144">
        <v>607.39035000000001</v>
      </c>
      <c r="AA8" s="40">
        <v>0</v>
      </c>
      <c r="AB8" s="40">
        <v>0</v>
      </c>
      <c r="AC8" s="44">
        <v>0</v>
      </c>
      <c r="AD8" s="47">
        <v>0</v>
      </c>
      <c r="AE8" s="48">
        <v>0</v>
      </c>
      <c r="AF8" s="150">
        <f>SUM(B8,S8,AD8)</f>
        <v>30349.394840000001</v>
      </c>
      <c r="AG8" s="150">
        <f>SUM(F8,Y8,AE8)</f>
        <v>30161.498759999995</v>
      </c>
      <c r="AH8" s="150">
        <f>AF8-AG8</f>
        <v>187.8960800000059</v>
      </c>
      <c r="AI8" s="49">
        <v>0</v>
      </c>
      <c r="AJ8" s="152">
        <v>18.78961</v>
      </c>
      <c r="AK8" s="150">
        <f>AH8-AJ8</f>
        <v>169.10647000000588</v>
      </c>
      <c r="AL8" s="50">
        <v>0</v>
      </c>
      <c r="AM8" s="40"/>
      <c r="AN8" s="51"/>
      <c r="AO8" s="40"/>
      <c r="AP8" s="52"/>
    </row>
    <row r="9" spans="1:42" s="1" customFormat="1" x14ac:dyDescent="0.25">
      <c r="A9" s="38">
        <v>2014</v>
      </c>
      <c r="B9" s="131">
        <f t="shared" ref="B9:B10" si="0">SUM(C9:E9)</f>
        <v>30910.31883</v>
      </c>
      <c r="C9" s="133">
        <v>30910.31883</v>
      </c>
      <c r="D9" s="54">
        <v>0</v>
      </c>
      <c r="E9" s="55">
        <v>0</v>
      </c>
      <c r="F9" s="131">
        <f t="shared" ref="F9:F11" si="1">SUM(G9,H9,I9,M9,P9,Q9,R9)</f>
        <v>31086.718019999997</v>
      </c>
      <c r="G9" s="55">
        <v>0</v>
      </c>
      <c r="H9" s="56">
        <v>0</v>
      </c>
      <c r="I9" s="133">
        <f>SUM(J9:L9)</f>
        <v>28197.191279999999</v>
      </c>
      <c r="J9" s="54">
        <v>0</v>
      </c>
      <c r="K9" s="138">
        <v>28197.191279999999</v>
      </c>
      <c r="L9" s="57">
        <v>0</v>
      </c>
      <c r="M9" s="142">
        <f t="shared" ref="M9:M10" si="2">SUM(N9:O9)</f>
        <v>641.07619999999997</v>
      </c>
      <c r="N9" s="133">
        <v>641.07619999999997</v>
      </c>
      <c r="O9" s="58">
        <v>0</v>
      </c>
      <c r="P9" s="146">
        <v>1149.1738800000001</v>
      </c>
      <c r="Q9" s="147">
        <v>1099.27666</v>
      </c>
      <c r="R9" s="57">
        <v>0</v>
      </c>
      <c r="S9" s="53">
        <f t="shared" ref="S9:S11" si="3">SUM(T9:X9)</f>
        <v>0</v>
      </c>
      <c r="T9" s="59">
        <v>0</v>
      </c>
      <c r="U9" s="54">
        <v>0</v>
      </c>
      <c r="V9" s="54">
        <v>0</v>
      </c>
      <c r="W9" s="54">
        <v>0</v>
      </c>
      <c r="X9" s="57">
        <v>0</v>
      </c>
      <c r="Y9" s="131">
        <f t="shared" ref="Y9:Y10" si="4">SUM(Z9:AC9)</f>
        <v>767.71434999999997</v>
      </c>
      <c r="Z9" s="146">
        <v>767.71434999999997</v>
      </c>
      <c r="AA9" s="54">
        <v>0</v>
      </c>
      <c r="AB9" s="54">
        <v>0</v>
      </c>
      <c r="AC9" s="57">
        <v>0</v>
      </c>
      <c r="AD9" s="60">
        <v>0</v>
      </c>
      <c r="AE9" s="61">
        <v>0</v>
      </c>
      <c r="AF9" s="151">
        <f t="shared" ref="AF9:AF10" si="5">SUM(B9,S9,AD9)</f>
        <v>30910.31883</v>
      </c>
      <c r="AG9" s="151">
        <f t="shared" ref="AG9:AG10" si="6">SUM(F9,Y9,AE9)</f>
        <v>31854.432369999995</v>
      </c>
      <c r="AH9" s="62">
        <v>0</v>
      </c>
      <c r="AI9" s="151">
        <f>AF9-AG9</f>
        <v>-944.11353999999483</v>
      </c>
      <c r="AJ9" s="62">
        <v>0</v>
      </c>
      <c r="AK9" s="62">
        <f t="shared" ref="AK9:AK10" si="7">AH9-AJ9</f>
        <v>0</v>
      </c>
      <c r="AL9" s="153">
        <f>AI9+AJ9</f>
        <v>-944.11353999999483</v>
      </c>
      <c r="AM9" s="54"/>
      <c r="AN9" s="63"/>
      <c r="AO9" s="54"/>
      <c r="AP9" s="64"/>
    </row>
    <row r="10" spans="1:42" s="1" customFormat="1" x14ac:dyDescent="0.25">
      <c r="A10" s="38">
        <v>2015</v>
      </c>
      <c r="B10" s="131">
        <f t="shared" si="0"/>
        <v>29726.950919999999</v>
      </c>
      <c r="C10" s="134">
        <v>29726.950919999999</v>
      </c>
      <c r="D10" s="54">
        <v>0</v>
      </c>
      <c r="E10" s="65">
        <v>0</v>
      </c>
      <c r="F10" s="131">
        <f t="shared" si="1"/>
        <v>30660.708510000004</v>
      </c>
      <c r="G10" s="55">
        <v>0</v>
      </c>
      <c r="H10" s="56">
        <v>0</v>
      </c>
      <c r="I10" s="133">
        <f t="shared" ref="I10" si="8">SUM(J10:L10)</f>
        <v>28033.58569</v>
      </c>
      <c r="J10" s="54">
        <v>0</v>
      </c>
      <c r="K10" s="139">
        <v>28033.58569</v>
      </c>
      <c r="L10" s="57">
        <v>0</v>
      </c>
      <c r="M10" s="142">
        <f t="shared" si="2"/>
        <v>642.18830000000003</v>
      </c>
      <c r="N10" s="134">
        <v>611.60440000000006</v>
      </c>
      <c r="O10" s="143">
        <v>30.5839</v>
      </c>
      <c r="P10" s="148">
        <v>957.62478999999996</v>
      </c>
      <c r="Q10" s="149">
        <v>1027.3097299999999</v>
      </c>
      <c r="R10" s="68">
        <v>0</v>
      </c>
      <c r="S10" s="53">
        <f t="shared" si="3"/>
        <v>0</v>
      </c>
      <c r="T10" s="67">
        <v>0</v>
      </c>
      <c r="U10" s="66">
        <v>0</v>
      </c>
      <c r="V10" s="66">
        <v>0</v>
      </c>
      <c r="W10" s="66">
        <v>0</v>
      </c>
      <c r="X10" s="68">
        <v>0</v>
      </c>
      <c r="Y10" s="131">
        <f t="shared" si="4"/>
        <v>701.32678999999996</v>
      </c>
      <c r="Z10" s="148">
        <v>701.32678999999996</v>
      </c>
      <c r="AA10" s="54">
        <v>0</v>
      </c>
      <c r="AB10" s="54">
        <v>0</v>
      </c>
      <c r="AC10" s="57">
        <v>0</v>
      </c>
      <c r="AD10" s="60">
        <v>0</v>
      </c>
      <c r="AE10" s="61">
        <v>0</v>
      </c>
      <c r="AF10" s="151">
        <f t="shared" si="5"/>
        <v>29726.950919999999</v>
      </c>
      <c r="AG10" s="151">
        <f t="shared" si="6"/>
        <v>31362.035300000003</v>
      </c>
      <c r="AH10" s="62">
        <v>0</v>
      </c>
      <c r="AI10" s="151">
        <f>AF10-AG10</f>
        <v>-1635.0843800000039</v>
      </c>
      <c r="AJ10" s="69">
        <v>0</v>
      </c>
      <c r="AK10" s="62">
        <f t="shared" si="7"/>
        <v>0</v>
      </c>
      <c r="AL10" s="153">
        <f>AI10+AJ10</f>
        <v>-1635.0843800000039</v>
      </c>
      <c r="AM10" s="54"/>
      <c r="AN10" s="63"/>
      <c r="AO10" s="54"/>
      <c r="AP10" s="64"/>
    </row>
    <row r="11" spans="1:42" s="1" customFormat="1" ht="15.75" thickBot="1" x14ac:dyDescent="0.3">
      <c r="A11" s="39">
        <v>2016</v>
      </c>
      <c r="B11" s="70" t="s">
        <v>63</v>
      </c>
      <c r="C11" s="71" t="s">
        <v>63</v>
      </c>
      <c r="D11" s="72" t="s">
        <v>63</v>
      </c>
      <c r="E11" s="73" t="s">
        <v>63</v>
      </c>
      <c r="F11" s="70">
        <f t="shared" si="1"/>
        <v>0</v>
      </c>
      <c r="G11" s="73" t="s">
        <v>63</v>
      </c>
      <c r="H11" s="74" t="s">
        <v>63</v>
      </c>
      <c r="I11" s="75" t="s">
        <v>63</v>
      </c>
      <c r="J11" s="72" t="s">
        <v>63</v>
      </c>
      <c r="K11" s="76" t="s">
        <v>63</v>
      </c>
      <c r="L11" s="77" t="s">
        <v>63</v>
      </c>
      <c r="M11" s="78" t="s">
        <v>63</v>
      </c>
      <c r="N11" s="71" t="s">
        <v>63</v>
      </c>
      <c r="O11" s="79" t="s">
        <v>63</v>
      </c>
      <c r="P11" s="80" t="s">
        <v>63</v>
      </c>
      <c r="Q11" s="81" t="s">
        <v>63</v>
      </c>
      <c r="R11" s="82" t="s">
        <v>63</v>
      </c>
      <c r="S11" s="70">
        <f t="shared" si="3"/>
        <v>0</v>
      </c>
      <c r="T11" s="80" t="s">
        <v>63</v>
      </c>
      <c r="U11" s="76" t="s">
        <v>63</v>
      </c>
      <c r="V11" s="76" t="s">
        <v>63</v>
      </c>
      <c r="W11" s="76" t="s">
        <v>63</v>
      </c>
      <c r="X11" s="82" t="s">
        <v>63</v>
      </c>
      <c r="Y11" s="70" t="s">
        <v>63</v>
      </c>
      <c r="Z11" s="80" t="s">
        <v>63</v>
      </c>
      <c r="AA11" s="72" t="s">
        <v>63</v>
      </c>
      <c r="AB11" s="72" t="s">
        <v>63</v>
      </c>
      <c r="AC11" s="77" t="s">
        <v>63</v>
      </c>
      <c r="AD11" s="83" t="s">
        <v>63</v>
      </c>
      <c r="AE11" s="84" t="s">
        <v>63</v>
      </c>
      <c r="AF11" s="85" t="s">
        <v>63</v>
      </c>
      <c r="AG11" s="85" t="s">
        <v>63</v>
      </c>
      <c r="AH11" s="85" t="s">
        <v>63</v>
      </c>
      <c r="AI11" s="85" t="s">
        <v>63</v>
      </c>
      <c r="AJ11" s="86" t="s">
        <v>63</v>
      </c>
      <c r="AK11" s="85" t="s">
        <v>63</v>
      </c>
      <c r="AL11" s="86"/>
      <c r="AM11" s="72"/>
      <c r="AN11" s="87"/>
      <c r="AO11" s="72"/>
      <c r="AP11" s="88"/>
    </row>
    <row r="13" spans="1:42" x14ac:dyDescent="0.25">
      <c r="A13" s="114" t="s">
        <v>39</v>
      </c>
      <c r="B13" s="114"/>
      <c r="C13" s="114"/>
      <c r="D13" s="114"/>
      <c r="E13" s="114"/>
      <c r="F13" s="114"/>
      <c r="G13" s="114"/>
      <c r="H13" s="114"/>
      <c r="I13" s="114"/>
      <c r="J13" s="114"/>
    </row>
  </sheetData>
  <mergeCells count="42">
    <mergeCell ref="AN5:AN6"/>
    <mergeCell ref="AM4:AM6"/>
    <mergeCell ref="AL4:AL6"/>
    <mergeCell ref="T5:T6"/>
    <mergeCell ref="U5:U6"/>
    <mergeCell ref="V5:V6"/>
    <mergeCell ref="W5:W6"/>
    <mergeCell ref="X5:X6"/>
    <mergeCell ref="Z5:Z6"/>
    <mergeCell ref="AA5:AA6"/>
    <mergeCell ref="AB5:AB6"/>
    <mergeCell ref="AC5:AC6"/>
    <mergeCell ref="AO4:AP4"/>
    <mergeCell ref="A13:J13"/>
    <mergeCell ref="AE4:AE6"/>
    <mergeCell ref="AF4:AF6"/>
    <mergeCell ref="AG4:AG6"/>
    <mergeCell ref="AH4:AH6"/>
    <mergeCell ref="AI4:AI6"/>
    <mergeCell ref="AJ4:AJ6"/>
    <mergeCell ref="Y4:Y6"/>
    <mergeCell ref="AD4:AD6"/>
    <mergeCell ref="S4:S6"/>
    <mergeCell ref="AK4:AK6"/>
    <mergeCell ref="M5:M6"/>
    <mergeCell ref="P5:P6"/>
    <mergeCell ref="R5:R6"/>
    <mergeCell ref="Q5:Q6"/>
    <mergeCell ref="A2:G2"/>
    <mergeCell ref="A3:C3"/>
    <mergeCell ref="A4:A6"/>
    <mergeCell ref="B4:B6"/>
    <mergeCell ref="F4:F6"/>
    <mergeCell ref="G4:R4"/>
    <mergeCell ref="J5:L5"/>
    <mergeCell ref="N5:O5"/>
    <mergeCell ref="C5:C6"/>
    <mergeCell ref="D5:D6"/>
    <mergeCell ref="E5:E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2017-08-11T08:55:34Z</dcterms:modified>
  <cp:contentStatus/>
</cp:coreProperties>
</file>