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Karburantet\Labi Oil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B10" i="1"/>
  <c r="B11" i="1"/>
  <c r="AH11" i="1" l="1"/>
  <c r="G10" i="1"/>
  <c r="G11" i="1"/>
  <c r="N8" i="1"/>
  <c r="AA9" i="1" l="1"/>
  <c r="AA10" i="1"/>
  <c r="AA8" i="1"/>
  <c r="AH10" i="1"/>
  <c r="U8" i="1"/>
  <c r="N9" i="1"/>
  <c r="J9" i="1"/>
  <c r="J8" i="1"/>
  <c r="G8" i="1" s="1"/>
  <c r="B9" i="1"/>
  <c r="B8" i="1"/>
  <c r="AI11" i="1" l="1"/>
  <c r="AJ11" i="1" s="1"/>
  <c r="AH8" i="1"/>
  <c r="AI10" i="1"/>
  <c r="G9" i="1"/>
  <c r="AI9" i="1" s="1"/>
  <c r="AH9" i="1"/>
  <c r="AI8" i="1"/>
  <c r="AM11" i="1" l="1"/>
  <c r="AJ10" i="1"/>
  <c r="AM10" i="1" s="1"/>
  <c r="AJ9" i="1"/>
  <c r="AM9" i="1" s="1"/>
  <c r="AJ8" i="1"/>
  <c r="AM8" i="1" s="1"/>
</calcChain>
</file>

<file path=xl/sharedStrings.xml><?xml version="1.0" encoding="utf-8"?>
<sst xmlns="http://schemas.openxmlformats.org/spreadsheetml/2006/main" count="70" uniqueCount="65">
  <si>
    <t>(Në mijë Euro)</t>
  </si>
  <si>
    <t>Tabela 2.</t>
  </si>
  <si>
    <t>Periudha</t>
  </si>
  <si>
    <t>Të hyrat</t>
  </si>
  <si>
    <t>Të hyrat nga shitja</t>
  </si>
  <si>
    <t>Të hyrat nga përdorimi i produkteve, mallrave dhe shërbimeve</t>
  </si>
  <si>
    <t>Shpenzimet</t>
  </si>
  <si>
    <t>Zvogëlimi i vlerës së stoqeve</t>
  </si>
  <si>
    <t>Shpenzimet e materialit</t>
  </si>
  <si>
    <t xml:space="preserve">Materiali dhe lënda e parë </t>
  </si>
  <si>
    <t>Shpenzimet e mallit të shitur</t>
  </si>
  <si>
    <t>Shpenzimet tjera</t>
  </si>
  <si>
    <t>Shpenzimet e pagave</t>
  </si>
  <si>
    <t>Kontributi për sigurim pensional/Punëdhënës</t>
  </si>
  <si>
    <t>Zhvlerësimi</t>
  </si>
  <si>
    <t>Të ardhurat financiare</t>
  </si>
  <si>
    <t>Kamatat,diferencat e kursit,dividentat dhe të ardhurat e ngjashme nga filialat</t>
  </si>
  <si>
    <t>Kamatat,diferencat e kursit,dividentat dhe të ardhurat e ngjashme nga të tjerët</t>
  </si>
  <si>
    <t>Pjesa e të hyrave nga filialat</t>
  </si>
  <si>
    <t>Të ardhurat tjera financiare</t>
  </si>
  <si>
    <t>Të dalat financiare</t>
  </si>
  <si>
    <t>Humbja e parealizuar</t>
  </si>
  <si>
    <t>Të dalat tjera financiare</t>
  </si>
  <si>
    <t>Të ardhurat tjera të pazakonshme</t>
  </si>
  <si>
    <t>Të dalat tjera të pazakonshme</t>
  </si>
  <si>
    <t>Gjithsej shpenzimet</t>
  </si>
  <si>
    <t>Gjithsej të ardhurat</t>
  </si>
  <si>
    <t>Fitimi para tatimit</t>
  </si>
  <si>
    <t>Humbja para tatimit</t>
  </si>
  <si>
    <t>Tatimi në fitim</t>
  </si>
  <si>
    <t>Fitimi neto</t>
  </si>
  <si>
    <t>Humbja e periudhës</t>
  </si>
  <si>
    <t>Vetëm për raportet e konsoliduara</t>
  </si>
  <si>
    <t>Fitimi/Humbja e periudhës</t>
  </si>
  <si>
    <t>Iu takon pronarëve të kompanisë mëmë</t>
  </si>
  <si>
    <t>I takon interesit minoritar</t>
  </si>
  <si>
    <t>Fitimi i parealizuar</t>
  </si>
  <si>
    <t>Të hyrat tjera afariste</t>
  </si>
  <si>
    <t>Burimi: Ministria e Financave</t>
  </si>
  <si>
    <t>I (1 deri 3)</t>
  </si>
  <si>
    <t>II (1 deri 7)</t>
  </si>
  <si>
    <t>3 (a+b+c)</t>
  </si>
  <si>
    <t>a</t>
  </si>
  <si>
    <t>b</t>
  </si>
  <si>
    <t>c</t>
  </si>
  <si>
    <t>4 (a+b)</t>
  </si>
  <si>
    <t>Pagat dhe mëditjet bruto</t>
  </si>
  <si>
    <t>Shpenzimet tjera afariste</t>
  </si>
  <si>
    <t>III (1 deri 5)</t>
  </si>
  <si>
    <t>IV (1 deri 4)</t>
  </si>
  <si>
    <t>V</t>
  </si>
  <si>
    <t>VI</t>
  </si>
  <si>
    <t>VII (I+III+V)</t>
  </si>
  <si>
    <t>VIII (II+IV+VI)</t>
  </si>
  <si>
    <t>IX (VII-VIII)</t>
  </si>
  <si>
    <t>X (VIII-VII)</t>
  </si>
  <si>
    <t>XI</t>
  </si>
  <si>
    <t>XII (IX-XI)</t>
  </si>
  <si>
    <t>XIII (X+XI) ose (XI-IX)</t>
  </si>
  <si>
    <t xml:space="preserve"> </t>
  </si>
  <si>
    <t>A</t>
  </si>
  <si>
    <t>Pasqyra e të ardhurave - LAB-OIL</t>
  </si>
  <si>
    <t>Shpenzimet operative</t>
  </si>
  <si>
    <t>KMSH</t>
  </si>
  <si>
    <t>Rritja e vlerës së stoqeve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</si>
</sst>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2" fillId="0" borderId="6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1" fontId="2" fillId="0" borderId="64" xfId="0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13" xfId="1" applyNumberFormat="1" applyFont="1" applyBorder="1" applyAlignment="1">
      <alignment horizontal="center" vertical="center"/>
    </xf>
    <xf numFmtId="1" fontId="2" fillId="0" borderId="21" xfId="1" applyNumberFormat="1" applyFont="1" applyBorder="1" applyAlignment="1">
      <alignment horizontal="center" vertical="center"/>
    </xf>
    <xf numFmtId="1" fontId="2" fillId="0" borderId="29" xfId="1" applyNumberFormat="1" applyFont="1" applyBorder="1" applyAlignment="1">
      <alignment horizontal="center" vertical="center"/>
    </xf>
    <xf numFmtId="1" fontId="4" fillId="0" borderId="15" xfId="1" applyNumberFormat="1" applyFont="1" applyBorder="1" applyAlignment="1">
      <alignment horizontal="center" vertical="center"/>
    </xf>
    <xf numFmtId="1" fontId="4" fillId="0" borderId="70" xfId="0" applyNumberFormat="1" applyFont="1" applyBorder="1" applyAlignment="1">
      <alignment horizontal="center" vertical="center"/>
    </xf>
    <xf numFmtId="1" fontId="2" fillId="0" borderId="67" xfId="1" applyNumberFormat="1" applyFont="1" applyBorder="1" applyAlignment="1">
      <alignment horizontal="center" vertical="center"/>
    </xf>
    <xf numFmtId="1" fontId="2" fillId="0" borderId="68" xfId="0" applyNumberFormat="1" applyFont="1" applyBorder="1" applyAlignment="1">
      <alignment horizontal="center" vertical="center"/>
    </xf>
    <xf numFmtId="1" fontId="2" fillId="0" borderId="69" xfId="0" applyNumberFormat="1" applyFont="1" applyBorder="1" applyAlignment="1">
      <alignment horizontal="center" vertical="center"/>
    </xf>
    <xf numFmtId="1" fontId="2" fillId="0" borderId="66" xfId="0" applyNumberFormat="1" applyFont="1" applyBorder="1" applyAlignment="1">
      <alignment horizontal="center" vertical="center"/>
    </xf>
    <xf numFmtId="1" fontId="2" fillId="0" borderId="67" xfId="0" applyNumberFormat="1" applyFont="1" applyBorder="1" applyAlignment="1">
      <alignment horizontal="center" vertical="center"/>
    </xf>
    <xf numFmtId="1" fontId="2" fillId="0" borderId="68" xfId="1" applyNumberFormat="1" applyFont="1" applyBorder="1" applyAlignment="1">
      <alignment horizontal="center" vertical="center"/>
    </xf>
    <xf numFmtId="1" fontId="2" fillId="0" borderId="71" xfId="0" applyNumberFormat="1" applyFont="1" applyBorder="1" applyAlignment="1">
      <alignment horizontal="center" vertical="center"/>
    </xf>
    <xf numFmtId="1" fontId="2" fillId="0" borderId="72" xfId="0" applyNumberFormat="1" applyFont="1" applyBorder="1" applyAlignment="1">
      <alignment horizontal="center" vertical="center"/>
    </xf>
    <xf numFmtId="1" fontId="2" fillId="0" borderId="73" xfId="1" applyNumberFormat="1" applyFont="1" applyBorder="1" applyAlignment="1">
      <alignment horizontal="center" vertical="center"/>
    </xf>
    <xf numFmtId="1" fontId="2" fillId="0" borderId="69" xfId="1" applyNumberFormat="1" applyFont="1" applyBorder="1" applyAlignment="1">
      <alignment horizontal="center" vertical="center"/>
    </xf>
    <xf numFmtId="1" fontId="2" fillId="0" borderId="71" xfId="1" applyNumberFormat="1" applyFont="1" applyBorder="1" applyAlignment="1">
      <alignment horizontal="center" vertical="center"/>
    </xf>
    <xf numFmtId="1" fontId="4" fillId="0" borderId="67" xfId="0" applyNumberFormat="1" applyFont="1" applyBorder="1" applyAlignment="1">
      <alignment horizontal="center" vertical="center"/>
    </xf>
    <xf numFmtId="1" fontId="4" fillId="0" borderId="73" xfId="0" applyNumberFormat="1" applyFont="1" applyBorder="1" applyAlignment="1">
      <alignment horizontal="center" vertical="center"/>
    </xf>
    <xf numFmtId="1" fontId="4" fillId="0" borderId="68" xfId="0" applyNumberFormat="1" applyFont="1" applyBorder="1" applyAlignment="1">
      <alignment horizontal="center" vertical="center"/>
    </xf>
    <xf numFmtId="1" fontId="4" fillId="0" borderId="68" xfId="1" applyNumberFormat="1" applyFont="1" applyBorder="1" applyAlignment="1">
      <alignment horizontal="center" vertical="center"/>
    </xf>
    <xf numFmtId="1" fontId="4" fillId="2" borderId="68" xfId="0" applyNumberFormat="1" applyFont="1" applyFill="1" applyBorder="1" applyAlignment="1">
      <alignment horizontal="center" vertical="center"/>
    </xf>
    <xf numFmtId="1" fontId="2" fillId="0" borderId="74" xfId="0" applyNumberFormat="1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1" fontId="2" fillId="0" borderId="75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67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164" fontId="2" fillId="0" borderId="73" xfId="1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6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164" fontId="4" fillId="0" borderId="68" xfId="1" applyNumberFormat="1" applyFont="1" applyBorder="1" applyAlignment="1">
      <alignment horizontal="center" vertical="center"/>
    </xf>
    <xf numFmtId="164" fontId="2" fillId="0" borderId="70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1" fontId="2" fillId="0" borderId="26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10.85546875" customWidth="1"/>
    <col min="2" max="2" width="15.28515625" customWidth="1"/>
    <col min="3" max="4" width="14.5703125" customWidth="1"/>
    <col min="5" max="5" width="18.42578125" customWidth="1"/>
    <col min="6" max="6" width="17.5703125" customWidth="1"/>
    <col min="7" max="7" width="16.140625" customWidth="1"/>
    <col min="8" max="10" width="14.42578125" customWidth="1"/>
    <col min="11" max="11" width="15.85546875" customWidth="1"/>
    <col min="12" max="12" width="14.42578125" customWidth="1"/>
    <col min="13" max="14" width="15.28515625" customWidth="1"/>
    <col min="15" max="15" width="17" customWidth="1"/>
    <col min="16" max="16" width="17.42578125" customWidth="1"/>
    <col min="17" max="19" width="14.42578125" customWidth="1"/>
    <col min="20" max="20" width="15" customWidth="1"/>
    <col min="21" max="21" width="16.140625" customWidth="1"/>
    <col min="22" max="22" width="17.7109375" customWidth="1"/>
    <col min="23" max="23" width="19" customWidth="1"/>
    <col min="24" max="24" width="15.42578125" customWidth="1"/>
    <col min="25" max="25" width="14.5703125" customWidth="1"/>
    <col min="26" max="26" width="14.7109375" customWidth="1"/>
    <col min="27" max="27" width="16.140625" customWidth="1"/>
    <col min="28" max="28" width="17" customWidth="1"/>
    <col min="29" max="29" width="17.28515625" customWidth="1"/>
    <col min="30" max="31" width="15.7109375" customWidth="1"/>
    <col min="32" max="32" width="16" customWidth="1"/>
    <col min="33" max="33" width="16.42578125" customWidth="1"/>
    <col min="34" max="34" width="17.5703125" customWidth="1"/>
    <col min="35" max="35" width="17.7109375" customWidth="1"/>
    <col min="36" max="36" width="17.5703125" customWidth="1"/>
    <col min="37" max="37" width="16.5703125" customWidth="1"/>
    <col min="38" max="38" width="16" customWidth="1"/>
    <col min="39" max="39" width="15.140625" customWidth="1"/>
    <col min="40" max="40" width="15.7109375" customWidth="1"/>
    <col min="41" max="42" width="16.85546875" customWidth="1"/>
    <col min="43" max="43" width="15.42578125" customWidth="1"/>
    <col min="44" max="44" width="15.85546875" customWidth="1"/>
  </cols>
  <sheetData>
    <row r="1" spans="1:44" x14ac:dyDescent="0.25">
      <c r="A1" s="97" t="s">
        <v>1</v>
      </c>
      <c r="B1" s="97"/>
      <c r="C1" s="97"/>
      <c r="D1" s="4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8.75" x14ac:dyDescent="0.25">
      <c r="A2" s="131" t="s">
        <v>61</v>
      </c>
      <c r="B2" s="131"/>
      <c r="C2" s="131"/>
      <c r="D2" s="131"/>
      <c r="E2" s="131"/>
      <c r="F2" s="131"/>
      <c r="G2" s="131"/>
      <c r="H2" s="13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5.75" thickBot="1" x14ac:dyDescent="0.3">
      <c r="A3" s="132" t="s">
        <v>0</v>
      </c>
      <c r="B3" s="132"/>
      <c r="C3" s="132"/>
      <c r="D3" s="4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s="1" customFormat="1" ht="15.75" customHeight="1" x14ac:dyDescent="0.25">
      <c r="A4" s="133" t="s">
        <v>2</v>
      </c>
      <c r="B4" s="136" t="s">
        <v>3</v>
      </c>
      <c r="C4" s="28"/>
      <c r="D4" s="28"/>
      <c r="E4" s="28"/>
      <c r="F4" s="29"/>
      <c r="G4" s="139" t="s">
        <v>6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3"/>
      <c r="U4" s="136" t="s">
        <v>15</v>
      </c>
      <c r="V4" s="30"/>
      <c r="W4" s="30"/>
      <c r="X4" s="30"/>
      <c r="Y4" s="30"/>
      <c r="Z4" s="31"/>
      <c r="AA4" s="136" t="s">
        <v>20</v>
      </c>
      <c r="AB4" s="30"/>
      <c r="AC4" s="30"/>
      <c r="AD4" s="30"/>
      <c r="AE4" s="31"/>
      <c r="AF4" s="162" t="s">
        <v>23</v>
      </c>
      <c r="AG4" s="154" t="s">
        <v>24</v>
      </c>
      <c r="AH4" s="159" t="s">
        <v>26</v>
      </c>
      <c r="AI4" s="159" t="s">
        <v>25</v>
      </c>
      <c r="AJ4" s="159" t="s">
        <v>27</v>
      </c>
      <c r="AK4" s="159" t="s">
        <v>28</v>
      </c>
      <c r="AL4" s="159" t="s">
        <v>29</v>
      </c>
      <c r="AM4" s="159" t="s">
        <v>30</v>
      </c>
      <c r="AN4" s="159" t="s">
        <v>31</v>
      </c>
      <c r="AO4" s="159" t="s">
        <v>32</v>
      </c>
      <c r="AP4" s="32"/>
      <c r="AQ4" s="154"/>
      <c r="AR4" s="155"/>
    </row>
    <row r="5" spans="1:44" s="1" customFormat="1" ht="18.75" customHeight="1" x14ac:dyDescent="0.25">
      <c r="A5" s="134"/>
      <c r="B5" s="137"/>
      <c r="C5" s="148" t="s">
        <v>4</v>
      </c>
      <c r="D5" s="41"/>
      <c r="E5" s="148" t="s">
        <v>5</v>
      </c>
      <c r="F5" s="150" t="s">
        <v>37</v>
      </c>
      <c r="G5" s="140"/>
      <c r="H5" s="152" t="s">
        <v>7</v>
      </c>
      <c r="I5" s="152" t="s">
        <v>64</v>
      </c>
      <c r="J5" s="152" t="s">
        <v>8</v>
      </c>
      <c r="K5" s="144"/>
      <c r="L5" s="144"/>
      <c r="M5" s="145"/>
      <c r="N5" s="152" t="s">
        <v>12</v>
      </c>
      <c r="O5" s="146"/>
      <c r="P5" s="147"/>
      <c r="Q5" s="165" t="s">
        <v>14</v>
      </c>
      <c r="R5" s="150" t="s">
        <v>11</v>
      </c>
      <c r="S5" s="43"/>
      <c r="T5" s="150" t="s">
        <v>47</v>
      </c>
      <c r="U5" s="137"/>
      <c r="V5" s="168" t="s">
        <v>16</v>
      </c>
      <c r="W5" s="168" t="s">
        <v>17</v>
      </c>
      <c r="X5" s="168" t="s">
        <v>18</v>
      </c>
      <c r="Y5" s="168" t="s">
        <v>36</v>
      </c>
      <c r="Z5" s="168" t="s">
        <v>19</v>
      </c>
      <c r="AA5" s="137"/>
      <c r="AB5" s="170" t="s">
        <v>16</v>
      </c>
      <c r="AC5" s="170" t="s">
        <v>17</v>
      </c>
      <c r="AD5" s="168" t="s">
        <v>21</v>
      </c>
      <c r="AE5" s="168" t="s">
        <v>22</v>
      </c>
      <c r="AF5" s="163"/>
      <c r="AG5" s="157"/>
      <c r="AH5" s="160"/>
      <c r="AI5" s="160"/>
      <c r="AJ5" s="160"/>
      <c r="AK5" s="160"/>
      <c r="AL5" s="160"/>
      <c r="AM5" s="160"/>
      <c r="AN5" s="160"/>
      <c r="AO5" s="160"/>
      <c r="AP5" s="167" t="s">
        <v>33</v>
      </c>
      <c r="AQ5" s="27"/>
      <c r="AR5" s="33"/>
    </row>
    <row r="6" spans="1:44" s="1" customFormat="1" ht="60.75" customHeight="1" x14ac:dyDescent="0.25">
      <c r="A6" s="135"/>
      <c r="B6" s="138"/>
      <c r="C6" s="149"/>
      <c r="D6" s="42" t="s">
        <v>63</v>
      </c>
      <c r="E6" s="149"/>
      <c r="F6" s="151"/>
      <c r="G6" s="141"/>
      <c r="H6" s="153"/>
      <c r="I6" s="153"/>
      <c r="J6" s="153"/>
      <c r="K6" s="2" t="s">
        <v>9</v>
      </c>
      <c r="L6" s="2" t="s">
        <v>10</v>
      </c>
      <c r="M6" s="6" t="s">
        <v>11</v>
      </c>
      <c r="N6" s="153"/>
      <c r="O6" s="5" t="s">
        <v>46</v>
      </c>
      <c r="P6" s="7" t="s">
        <v>13</v>
      </c>
      <c r="Q6" s="166"/>
      <c r="R6" s="151"/>
      <c r="S6" s="44" t="s">
        <v>62</v>
      </c>
      <c r="T6" s="151"/>
      <c r="U6" s="138"/>
      <c r="V6" s="169"/>
      <c r="W6" s="169"/>
      <c r="X6" s="169"/>
      <c r="Y6" s="169"/>
      <c r="Z6" s="169"/>
      <c r="AA6" s="138"/>
      <c r="AB6" s="171"/>
      <c r="AC6" s="171"/>
      <c r="AD6" s="169"/>
      <c r="AE6" s="169"/>
      <c r="AF6" s="164"/>
      <c r="AG6" s="158"/>
      <c r="AH6" s="161"/>
      <c r="AI6" s="161"/>
      <c r="AJ6" s="161"/>
      <c r="AK6" s="161"/>
      <c r="AL6" s="161"/>
      <c r="AM6" s="161"/>
      <c r="AN6" s="161"/>
      <c r="AO6" s="161"/>
      <c r="AP6" s="161"/>
      <c r="AQ6" s="11" t="s">
        <v>34</v>
      </c>
      <c r="AR6" s="34" t="s">
        <v>35</v>
      </c>
    </row>
    <row r="7" spans="1:44" s="1" customFormat="1" x14ac:dyDescent="0.25">
      <c r="A7" s="35"/>
      <c r="B7" s="14" t="s">
        <v>39</v>
      </c>
      <c r="C7" s="18">
        <v>1</v>
      </c>
      <c r="D7" s="94"/>
      <c r="E7" s="19">
        <v>2</v>
      </c>
      <c r="F7" s="20">
        <v>3</v>
      </c>
      <c r="G7" s="21" t="s">
        <v>40</v>
      </c>
      <c r="H7" s="25">
        <v>1</v>
      </c>
      <c r="I7" s="16">
        <v>2</v>
      </c>
      <c r="J7" s="18" t="s">
        <v>41</v>
      </c>
      <c r="K7" s="19" t="s">
        <v>42</v>
      </c>
      <c r="L7" s="19" t="s">
        <v>43</v>
      </c>
      <c r="M7" s="22" t="s">
        <v>44</v>
      </c>
      <c r="N7" s="17" t="s">
        <v>45</v>
      </c>
      <c r="O7" s="18" t="s">
        <v>42</v>
      </c>
      <c r="P7" s="23" t="s">
        <v>43</v>
      </c>
      <c r="Q7" s="8">
        <v>5</v>
      </c>
      <c r="R7" s="9">
        <v>6</v>
      </c>
      <c r="S7" s="95">
        <v>7</v>
      </c>
      <c r="T7" s="25">
        <v>8</v>
      </c>
      <c r="U7" s="24" t="s">
        <v>48</v>
      </c>
      <c r="V7" s="3">
        <v>1</v>
      </c>
      <c r="W7" s="4">
        <v>2</v>
      </c>
      <c r="X7" s="4">
        <v>3</v>
      </c>
      <c r="Y7" s="4">
        <v>4</v>
      </c>
      <c r="Z7" s="10">
        <v>5</v>
      </c>
      <c r="AA7" s="24" t="s">
        <v>49</v>
      </c>
      <c r="AB7" s="3">
        <v>1</v>
      </c>
      <c r="AC7" s="4">
        <v>2</v>
      </c>
      <c r="AD7" s="4">
        <v>3</v>
      </c>
      <c r="AE7" s="10">
        <v>4</v>
      </c>
      <c r="AF7" s="15" t="s">
        <v>50</v>
      </c>
      <c r="AG7" s="13" t="s">
        <v>51</v>
      </c>
      <c r="AH7" s="12" t="s">
        <v>52</v>
      </c>
      <c r="AI7" s="12" t="s">
        <v>53</v>
      </c>
      <c r="AJ7" s="12" t="s">
        <v>54</v>
      </c>
      <c r="AK7" s="12" t="s">
        <v>55</v>
      </c>
      <c r="AL7" s="12" t="s">
        <v>56</v>
      </c>
      <c r="AM7" s="12" t="s">
        <v>57</v>
      </c>
      <c r="AN7" s="26" t="s">
        <v>58</v>
      </c>
      <c r="AO7" s="12" t="s">
        <v>59</v>
      </c>
      <c r="AP7" s="12" t="s">
        <v>60</v>
      </c>
      <c r="AQ7" s="19">
        <v>1</v>
      </c>
      <c r="AR7" s="36">
        <v>2</v>
      </c>
    </row>
    <row r="8" spans="1:44" s="1" customFormat="1" x14ac:dyDescent="0.25">
      <c r="A8" s="37">
        <v>2013</v>
      </c>
      <c r="B8" s="98">
        <f>SUM(C8:F8)</f>
        <v>47762.637600000002</v>
      </c>
      <c r="C8" s="101">
        <v>47762.637600000002</v>
      </c>
      <c r="D8" s="49">
        <v>0</v>
      </c>
      <c r="E8" s="45">
        <v>0</v>
      </c>
      <c r="F8" s="46">
        <v>0</v>
      </c>
      <c r="G8" s="107">
        <f>SUM(H8,I8,J8,N8,Q8,R8,T8)</f>
        <v>46915.984219999991</v>
      </c>
      <c r="H8" s="45">
        <v>0</v>
      </c>
      <c r="I8" s="47">
        <v>0</v>
      </c>
      <c r="J8" s="110">
        <f>SUM(K8:M8)</f>
        <v>45762.248970000001</v>
      </c>
      <c r="K8" s="45">
        <v>0</v>
      </c>
      <c r="L8" s="111">
        <v>45762.248970000001</v>
      </c>
      <c r="M8" s="45">
        <v>0</v>
      </c>
      <c r="N8" s="113">
        <f>SUM(O8:P8)</f>
        <v>202.06447</v>
      </c>
      <c r="O8" s="101">
        <v>192.99</v>
      </c>
      <c r="P8" s="114">
        <v>9.0744699999999998</v>
      </c>
      <c r="Q8" s="117">
        <v>79.312190000000001</v>
      </c>
      <c r="R8" s="119">
        <v>160.15601000000001</v>
      </c>
      <c r="S8" s="96">
        <v>0</v>
      </c>
      <c r="T8" s="119">
        <v>712.20258000000001</v>
      </c>
      <c r="U8" s="107">
        <f>SUM(V8:Z8)</f>
        <v>13.26112</v>
      </c>
      <c r="V8" s="49">
        <v>0</v>
      </c>
      <c r="W8" s="111">
        <v>13.26112</v>
      </c>
      <c r="X8" s="49">
        <v>0</v>
      </c>
      <c r="Y8" s="49">
        <v>0</v>
      </c>
      <c r="Z8" s="48">
        <v>0</v>
      </c>
      <c r="AA8" s="107">
        <f>SUM(AB8:AE8)</f>
        <v>148.34037000000001</v>
      </c>
      <c r="AB8" s="49">
        <v>0</v>
      </c>
      <c r="AC8" s="45">
        <v>0</v>
      </c>
      <c r="AD8" s="45">
        <v>0</v>
      </c>
      <c r="AE8" s="122">
        <v>148.34037000000001</v>
      </c>
      <c r="AF8" s="50">
        <v>0</v>
      </c>
      <c r="AG8" s="51">
        <v>0</v>
      </c>
      <c r="AH8" s="124">
        <f>SUM(B8,U8,AF8)</f>
        <v>47775.898720000005</v>
      </c>
      <c r="AI8" s="124">
        <f>SUM(G8,AA8,AG8)</f>
        <v>47064.324589999989</v>
      </c>
      <c r="AJ8" s="124">
        <f>AH8-AI8</f>
        <v>711.57413000001543</v>
      </c>
      <c r="AK8" s="52">
        <v>0</v>
      </c>
      <c r="AL8" s="126">
        <v>87.173010000000005</v>
      </c>
      <c r="AM8" s="124">
        <f>AJ8-AL8</f>
        <v>624.40112000001545</v>
      </c>
      <c r="AN8" s="53"/>
      <c r="AO8" s="45"/>
      <c r="AP8" s="54"/>
      <c r="AQ8" s="45"/>
      <c r="AR8" s="55"/>
    </row>
    <row r="9" spans="1:44" s="1" customFormat="1" x14ac:dyDescent="0.25">
      <c r="A9" s="38">
        <v>2014</v>
      </c>
      <c r="B9" s="99">
        <f>SUM(C9:F9)</f>
        <v>75837.865220000007</v>
      </c>
      <c r="C9" s="102">
        <v>75837.865220000007</v>
      </c>
      <c r="D9" s="64">
        <v>0</v>
      </c>
      <c r="E9" s="58">
        <v>0</v>
      </c>
      <c r="F9" s="59">
        <v>0</v>
      </c>
      <c r="G9" s="99">
        <f>SUM(H9,I9,J9,N9,Q9,R9,T9)</f>
        <v>75109.586679999993</v>
      </c>
      <c r="H9" s="58">
        <v>0</v>
      </c>
      <c r="I9" s="60">
        <v>0</v>
      </c>
      <c r="J9" s="102">
        <f t="shared" ref="J9" si="0">SUM(K9:M9)</f>
        <v>73042.914439999993</v>
      </c>
      <c r="K9" s="58">
        <v>0</v>
      </c>
      <c r="L9" s="112">
        <v>73042.914439999993</v>
      </c>
      <c r="M9" s="58">
        <v>0</v>
      </c>
      <c r="N9" s="115">
        <f t="shared" ref="N9" si="1">SUM(O9:P9)</f>
        <v>279.89857000000001</v>
      </c>
      <c r="O9" s="102">
        <v>268.23149999999998</v>
      </c>
      <c r="P9" s="116">
        <v>11.667070000000001</v>
      </c>
      <c r="Q9" s="118">
        <v>139.51947000000001</v>
      </c>
      <c r="R9" s="59">
        <v>0</v>
      </c>
      <c r="S9" s="62">
        <v>0</v>
      </c>
      <c r="T9" s="121">
        <v>1647.2542000000001</v>
      </c>
      <c r="U9" s="56">
        <v>0</v>
      </c>
      <c r="V9" s="64">
        <v>0</v>
      </c>
      <c r="W9" s="58">
        <v>0</v>
      </c>
      <c r="X9" s="64">
        <v>0</v>
      </c>
      <c r="Y9" s="64">
        <v>0</v>
      </c>
      <c r="Z9" s="61">
        <v>0</v>
      </c>
      <c r="AA9" s="99">
        <f t="shared" ref="AA9:AA11" si="2">SUM(AB9:AE9)</f>
        <v>339.28706</v>
      </c>
      <c r="AB9" s="64">
        <v>0</v>
      </c>
      <c r="AC9" s="112">
        <v>147.52199999999999</v>
      </c>
      <c r="AD9" s="58">
        <v>0</v>
      </c>
      <c r="AE9" s="123">
        <v>191.76506000000001</v>
      </c>
      <c r="AF9" s="65">
        <v>0</v>
      </c>
      <c r="AG9" s="66">
        <v>0</v>
      </c>
      <c r="AH9" s="125">
        <f>SUM(B9,U9,AF9)</f>
        <v>75837.865220000007</v>
      </c>
      <c r="AI9" s="125">
        <f>SUM(G9,AA9,AG9)</f>
        <v>75448.873739999995</v>
      </c>
      <c r="AJ9" s="125">
        <f t="shared" ref="AJ9" si="3">AH9-AI9</f>
        <v>388.99148000001151</v>
      </c>
      <c r="AK9" s="67">
        <v>0</v>
      </c>
      <c r="AL9" s="125">
        <v>113.59119</v>
      </c>
      <c r="AM9" s="125">
        <f t="shared" ref="AM9" si="4">AJ9-AL9</f>
        <v>275.40029000001152</v>
      </c>
      <c r="AN9" s="67"/>
      <c r="AO9" s="58"/>
      <c r="AP9" s="68"/>
      <c r="AQ9" s="58"/>
      <c r="AR9" s="69"/>
    </row>
    <row r="10" spans="1:44" s="1" customFormat="1" x14ac:dyDescent="0.25">
      <c r="A10" s="38">
        <v>2015</v>
      </c>
      <c r="B10" s="99">
        <f>SUM(C10:F10)</f>
        <v>3033.6730000000098</v>
      </c>
      <c r="C10" s="103">
        <v>89905.111000000004</v>
      </c>
      <c r="D10" s="105">
        <v>-86871.437999999995</v>
      </c>
      <c r="E10" s="58">
        <v>0</v>
      </c>
      <c r="F10" s="71">
        <v>0</v>
      </c>
      <c r="G10" s="99">
        <f>SUM(H10:T10)</f>
        <v>-1686.25</v>
      </c>
      <c r="H10" s="58">
        <v>0</v>
      </c>
      <c r="I10" s="60">
        <v>0</v>
      </c>
      <c r="J10" s="57">
        <v>0</v>
      </c>
      <c r="K10" s="58">
        <v>0</v>
      </c>
      <c r="L10" s="72">
        <v>0</v>
      </c>
      <c r="M10" s="58">
        <v>0</v>
      </c>
      <c r="N10" s="108">
        <v>-364.72699999999998</v>
      </c>
      <c r="O10" s="70">
        <v>0</v>
      </c>
      <c r="P10" s="63">
        <v>0</v>
      </c>
      <c r="Q10" s="105">
        <v>-167.11799999999999</v>
      </c>
      <c r="R10" s="74">
        <v>0</v>
      </c>
      <c r="S10" s="120">
        <v>-1154.405</v>
      </c>
      <c r="T10" s="74">
        <v>0</v>
      </c>
      <c r="U10" s="56">
        <f t="shared" ref="U10" si="5">SUM(V10:Z10)</f>
        <v>0</v>
      </c>
      <c r="V10" s="73">
        <v>0</v>
      </c>
      <c r="W10" s="72">
        <v>0</v>
      </c>
      <c r="X10" s="73">
        <v>0</v>
      </c>
      <c r="Y10" s="73">
        <v>0</v>
      </c>
      <c r="Z10" s="172">
        <v>0</v>
      </c>
      <c r="AA10" s="99">
        <f t="shared" si="2"/>
        <v>-1082.9949999999999</v>
      </c>
      <c r="AB10" s="73">
        <v>0</v>
      </c>
      <c r="AC10" s="58">
        <v>0</v>
      </c>
      <c r="AD10" s="58">
        <v>0</v>
      </c>
      <c r="AE10" s="123">
        <v>-1082.9949999999999</v>
      </c>
      <c r="AF10" s="65">
        <v>0</v>
      </c>
      <c r="AG10" s="66">
        <v>0</v>
      </c>
      <c r="AH10" s="125">
        <f>SUM(B10,U10,AF10)</f>
        <v>3033.6730000000098</v>
      </c>
      <c r="AI10" s="125">
        <f>SUM(G10,AA10,AG10)</f>
        <v>-2769.2449999999999</v>
      </c>
      <c r="AJ10" s="125">
        <f>AH10+AI10</f>
        <v>264.42800000000989</v>
      </c>
      <c r="AK10" s="67">
        <v>0</v>
      </c>
      <c r="AL10" s="127">
        <v>-38.954000000000001</v>
      </c>
      <c r="AM10" s="125">
        <f>AJ10+AL10</f>
        <v>225.47400000000988</v>
      </c>
      <c r="AN10" s="75"/>
      <c r="AO10" s="58"/>
      <c r="AP10" s="68"/>
      <c r="AQ10" s="58"/>
      <c r="AR10" s="69"/>
    </row>
    <row r="11" spans="1:44" s="1" customFormat="1" ht="15.75" thickBot="1" x14ac:dyDescent="0.3">
      <c r="A11" s="39">
        <v>2016</v>
      </c>
      <c r="B11" s="100">
        <f>SUM(C11:F11)</f>
        <v>2936.3319999999949</v>
      </c>
      <c r="C11" s="104">
        <v>74111.236999999994</v>
      </c>
      <c r="D11" s="106">
        <v>-71174.904999999999</v>
      </c>
      <c r="E11" s="78">
        <v>0</v>
      </c>
      <c r="F11" s="79">
        <v>0</v>
      </c>
      <c r="G11" s="100">
        <f>SUM(H11:T11)</f>
        <v>-1873.4939999999999</v>
      </c>
      <c r="H11" s="78">
        <v>0</v>
      </c>
      <c r="I11" s="80">
        <v>0</v>
      </c>
      <c r="J11" s="81">
        <v>0</v>
      </c>
      <c r="K11" s="78">
        <v>0</v>
      </c>
      <c r="L11" s="82">
        <v>0</v>
      </c>
      <c r="M11" s="78">
        <v>0</v>
      </c>
      <c r="N11" s="109">
        <v>-380.30399999999997</v>
      </c>
      <c r="O11" s="77">
        <v>0</v>
      </c>
      <c r="P11" s="84">
        <v>0</v>
      </c>
      <c r="Q11" s="106">
        <v>-192.834</v>
      </c>
      <c r="R11" s="86">
        <v>0</v>
      </c>
      <c r="S11" s="130">
        <v>-1300.356</v>
      </c>
      <c r="T11" s="86">
        <v>0</v>
      </c>
      <c r="U11" s="76">
        <v>0</v>
      </c>
      <c r="V11" s="85">
        <v>0</v>
      </c>
      <c r="W11" s="82">
        <v>0</v>
      </c>
      <c r="X11" s="85">
        <v>0</v>
      </c>
      <c r="Y11" s="85">
        <v>0</v>
      </c>
      <c r="Z11" s="87">
        <v>0</v>
      </c>
      <c r="AA11" s="100">
        <v>-530.74300000000005</v>
      </c>
      <c r="AB11" s="85">
        <v>0</v>
      </c>
      <c r="AC11" s="78">
        <v>0</v>
      </c>
      <c r="AD11" s="78">
        <v>0</v>
      </c>
      <c r="AE11" s="83">
        <v>0</v>
      </c>
      <c r="AF11" s="88">
        <v>0</v>
      </c>
      <c r="AG11" s="89">
        <v>0</v>
      </c>
      <c r="AH11" s="128">
        <f>B11+U11+AF11</f>
        <v>2936.3319999999949</v>
      </c>
      <c r="AI11" s="128">
        <f>SUM(G11,AA11,AG11)</f>
        <v>-2404.2370000000001</v>
      </c>
      <c r="AJ11" s="128">
        <f>AH11+AI11</f>
        <v>532.0949999999948</v>
      </c>
      <c r="AK11" s="90">
        <v>0</v>
      </c>
      <c r="AL11" s="129">
        <v>-64.192999999999998</v>
      </c>
      <c r="AM11" s="128">
        <f>AJ11+AL11</f>
        <v>467.90199999999481</v>
      </c>
      <c r="AN11" s="91"/>
      <c r="AO11" s="78"/>
      <c r="AP11" s="92"/>
      <c r="AQ11" s="78"/>
      <c r="AR11" s="93"/>
    </row>
    <row r="13" spans="1:44" x14ac:dyDescent="0.25">
      <c r="A13" s="156" t="s">
        <v>38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</row>
  </sheetData>
  <mergeCells count="42">
    <mergeCell ref="AP5:AP6"/>
    <mergeCell ref="AO4:AO6"/>
    <mergeCell ref="AN4:AN6"/>
    <mergeCell ref="V5:V6"/>
    <mergeCell ref="W5:W6"/>
    <mergeCell ref="X5:X6"/>
    <mergeCell ref="Y5:Y6"/>
    <mergeCell ref="Z5:Z6"/>
    <mergeCell ref="AB5:AB6"/>
    <mergeCell ref="AC5:AC6"/>
    <mergeCell ref="AD5:AD6"/>
    <mergeCell ref="AE5:AE6"/>
    <mergeCell ref="AQ4:AR4"/>
    <mergeCell ref="A13:K13"/>
    <mergeCell ref="AG4:AG6"/>
    <mergeCell ref="AH4:AH6"/>
    <mergeCell ref="AI4:AI6"/>
    <mergeCell ref="AJ4:AJ6"/>
    <mergeCell ref="AK4:AK6"/>
    <mergeCell ref="AL4:AL6"/>
    <mergeCell ref="AA4:AA6"/>
    <mergeCell ref="AF4:AF6"/>
    <mergeCell ref="U4:U6"/>
    <mergeCell ref="AM4:AM6"/>
    <mergeCell ref="N5:N6"/>
    <mergeCell ref="Q5:Q6"/>
    <mergeCell ref="T5:T6"/>
    <mergeCell ref="R5:R6"/>
    <mergeCell ref="A2:H2"/>
    <mergeCell ref="A3:C3"/>
    <mergeCell ref="A4:A6"/>
    <mergeCell ref="B4:B6"/>
    <mergeCell ref="G4:G6"/>
    <mergeCell ref="H4:T4"/>
    <mergeCell ref="K5:M5"/>
    <mergeCell ref="O5:P5"/>
    <mergeCell ref="C5:C6"/>
    <mergeCell ref="E5:E6"/>
    <mergeCell ref="F5:F6"/>
    <mergeCell ref="H5:H6"/>
    <mergeCell ref="I5:I6"/>
    <mergeCell ref="J5:J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cp:lastPrinted>2017-11-30T11:09:08Z</cp:lastPrinted>
  <dcterms:created xsi:type="dcterms:W3CDTF">2016-04-22T09:46:03Z</dcterms:created>
  <dcterms:modified xsi:type="dcterms:W3CDTF">2017-11-30T11:35:11Z</dcterms:modified>
  <cp:contentStatus/>
</cp:coreProperties>
</file>